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HR\Benefits\Tools\"/>
    </mc:Choice>
  </mc:AlternateContent>
  <xr:revisionPtr revIDLastSave="0" documentId="13_ncr:1_{2364398A-5705-4400-829F-979D01F92AE1}" xr6:coauthVersionLast="47" xr6:coauthVersionMax="47" xr10:uidLastSave="{00000000-0000-0000-0000-000000000000}"/>
  <bookViews>
    <workbookView xWindow="28680" yWindow="-120" windowWidth="29040" windowHeight="15840" xr2:uid="{00000000-000D-0000-FFFF-FFFF00000000}"/>
  </bookViews>
  <sheets>
    <sheet name="Introduction" sheetId="5" r:id="rId1"/>
    <sheet name="Instructions_Step_1" sheetId="2" r:id="rId2"/>
    <sheet name="Instructions_Step_2" sheetId="17" r:id="rId3"/>
    <sheet name="Instructions_Step_3" sheetId="18" r:id="rId4"/>
    <sheet name="Instructions_Step_4_Example" sheetId="24" r:id="rId5"/>
    <sheet name="Instructions_Step_5_Your_EOBs" sheetId="25" r:id="rId6"/>
    <sheet name="CalculatorEmployeeOnly" sheetId="13" r:id="rId7"/>
    <sheet name="CalculatorEmployee+Others" sheetId="12" r:id="rId8"/>
    <sheet name="Example_CalculatorEmployeeOnly" sheetId="14" r:id="rId9"/>
    <sheet name="Example_CalcEmplyee+Spouse" sheetId="8" r:id="rId10"/>
    <sheet name="Example_CalcEmplyee+Family" sheetId="15" r:id="rId11"/>
    <sheet name="Example_CalcEmplyee+Child" sheetId="16" r:id="rId12"/>
  </sheets>
  <definedNames>
    <definedName name="_xlnm.Print_Area" localSheetId="7">'CalculatorEmployee+Others'!$B$12:$F$30</definedName>
    <definedName name="_xlnm.Print_Area" localSheetId="6">CalculatorEmployeeOnly!$B$12:$F$30</definedName>
    <definedName name="_xlnm.Print_Area" localSheetId="11">'Example_CalcEmplyee+Child'!$B$12:$F$30</definedName>
    <definedName name="_xlnm.Print_Area" localSheetId="10">'Example_CalcEmplyee+Family'!$B$12:$F$30</definedName>
    <definedName name="_xlnm.Print_Area" localSheetId="9">'Example_CalcEmplyee+Spouse'!$B$12:$F$30</definedName>
    <definedName name="_xlnm.Print_Area" localSheetId="8">Example_CalculatorEmployeeOnly!$B$12:$F$30</definedName>
    <definedName name="_xlnm.Print_Titles" localSheetId="7">'CalculatorEmployee+Others'!$11:$11</definedName>
    <definedName name="_xlnm.Print_Titles" localSheetId="6">CalculatorEmployeeOnly!$11:$11</definedName>
    <definedName name="_xlnm.Print_Titles" localSheetId="11">'Example_CalcEmplyee+Child'!$11:$11</definedName>
    <definedName name="_xlnm.Print_Titles" localSheetId="10">'Example_CalcEmplyee+Family'!$11:$11</definedName>
    <definedName name="_xlnm.Print_Titles" localSheetId="9">'Example_CalcEmplyee+Spouse'!$11:$11</definedName>
    <definedName name="_xlnm.Print_Titles" localSheetId="8">Example_CalculatorEmployeeOnly!$11:$11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5" l="1"/>
  <c r="E7" i="25" l="1"/>
  <c r="E11" i="24"/>
  <c r="D11" i="24"/>
  <c r="D32" i="16" l="1"/>
  <c r="D30" i="16"/>
  <c r="D20" i="16"/>
  <c r="D25" i="16" s="1"/>
  <c r="C20" i="16"/>
  <c r="E18" i="16"/>
  <c r="E17" i="16"/>
  <c r="E16" i="16"/>
  <c r="E15" i="16"/>
  <c r="E14" i="16"/>
  <c r="N13" i="16"/>
  <c r="D24" i="16" s="1"/>
  <c r="E13" i="16"/>
  <c r="E12" i="16"/>
  <c r="G12" i="16" s="1"/>
  <c r="D32" i="15"/>
  <c r="D30" i="15"/>
  <c r="D20" i="15"/>
  <c r="D25" i="15" s="1"/>
  <c r="C20" i="15"/>
  <c r="E18" i="15"/>
  <c r="E17" i="15"/>
  <c r="E16" i="15"/>
  <c r="E15" i="15"/>
  <c r="E14" i="15"/>
  <c r="N13" i="15"/>
  <c r="D24" i="15" s="1"/>
  <c r="E13" i="15"/>
  <c r="G13" i="15" s="1"/>
  <c r="I13" i="15" s="1"/>
  <c r="J13" i="15" s="1"/>
  <c r="K13" i="15" s="1"/>
  <c r="L13" i="15" s="1"/>
  <c r="E12" i="15"/>
  <c r="D20" i="8"/>
  <c r="D32" i="14"/>
  <c r="D30" i="14"/>
  <c r="D20" i="14"/>
  <c r="D25" i="14" s="1"/>
  <c r="C20" i="14"/>
  <c r="N13" i="14"/>
  <c r="D24" i="14" s="1"/>
  <c r="E12" i="14"/>
  <c r="E20" i="14" s="1"/>
  <c r="D20" i="13"/>
  <c r="D25" i="13" s="1"/>
  <c r="D20" i="12"/>
  <c r="D25" i="12" s="1"/>
  <c r="D32" i="13"/>
  <c r="D30" i="13"/>
  <c r="C20" i="13"/>
  <c r="N13" i="13"/>
  <c r="D24" i="13" s="1"/>
  <c r="E12" i="13"/>
  <c r="D32" i="12"/>
  <c r="D30" i="12"/>
  <c r="C20" i="12"/>
  <c r="E18" i="12"/>
  <c r="E17" i="12"/>
  <c r="E16" i="12"/>
  <c r="E15" i="12"/>
  <c r="E14" i="12"/>
  <c r="N13" i="12"/>
  <c r="D24" i="12" s="1"/>
  <c r="E13" i="12"/>
  <c r="G13" i="12" s="1"/>
  <c r="I13" i="12" s="1"/>
  <c r="J13" i="12" s="1"/>
  <c r="K13" i="12" s="1"/>
  <c r="L13" i="12" s="1"/>
  <c r="E12" i="12"/>
  <c r="D26" i="14" l="1"/>
  <c r="D26" i="16"/>
  <c r="G13" i="16"/>
  <c r="I13" i="16" s="1"/>
  <c r="J13" i="16" s="1"/>
  <c r="K13" i="16" s="1"/>
  <c r="L13" i="16" s="1"/>
  <c r="E20" i="16"/>
  <c r="I12" i="16"/>
  <c r="J12" i="16" s="1"/>
  <c r="K12" i="16" s="1"/>
  <c r="D26" i="15"/>
  <c r="G12" i="15"/>
  <c r="I12" i="15" s="1"/>
  <c r="J12" i="15" s="1"/>
  <c r="K12" i="15" s="1"/>
  <c r="L12" i="15" s="1"/>
  <c r="E20" i="15"/>
  <c r="G12" i="14"/>
  <c r="I12" i="14" s="1"/>
  <c r="J12" i="14" s="1"/>
  <c r="K12" i="14" s="1"/>
  <c r="D26" i="12"/>
  <c r="G12" i="13"/>
  <c r="I12" i="13" s="1"/>
  <c r="J12" i="13" s="1"/>
  <c r="K12" i="13" s="1"/>
  <c r="L12" i="13" s="1"/>
  <c r="D26" i="13"/>
  <c r="E20" i="13"/>
  <c r="G12" i="12"/>
  <c r="E20" i="12"/>
  <c r="L12" i="16" l="1"/>
  <c r="G14" i="16"/>
  <c r="G15" i="16" s="1"/>
  <c r="I15" i="16" s="1"/>
  <c r="J15" i="16" s="1"/>
  <c r="K15" i="16" s="1"/>
  <c r="L15" i="16" s="1"/>
  <c r="G14" i="15"/>
  <c r="L12" i="14"/>
  <c r="L20" i="14" s="1"/>
  <c r="K20" i="14"/>
  <c r="D31" i="14" s="1"/>
  <c r="D33" i="14" s="1"/>
  <c r="G14" i="12"/>
  <c r="I14" i="12" s="1"/>
  <c r="J14" i="12" s="1"/>
  <c r="K14" i="12" s="1"/>
  <c r="L14" i="12" s="1"/>
  <c r="I12" i="12"/>
  <c r="J12" i="12" s="1"/>
  <c r="K12" i="12" s="1"/>
  <c r="I14" i="16" l="1"/>
  <c r="J14" i="16" s="1"/>
  <c r="K14" i="16" s="1"/>
  <c r="G16" i="16"/>
  <c r="I16" i="16" s="1"/>
  <c r="J16" i="16" s="1"/>
  <c r="K16" i="16" s="1"/>
  <c r="L16" i="16" s="1"/>
  <c r="I14" i="15"/>
  <c r="J14" i="15" s="1"/>
  <c r="K14" i="15" s="1"/>
  <c r="L14" i="15" s="1"/>
  <c r="G15" i="15"/>
  <c r="D36" i="14"/>
  <c r="C36" i="14"/>
  <c r="G15" i="12"/>
  <c r="I15" i="12" s="1"/>
  <c r="J15" i="12" s="1"/>
  <c r="K15" i="12" s="1"/>
  <c r="L15" i="12" s="1"/>
  <c r="L20" i="13"/>
  <c r="L12" i="12"/>
  <c r="L14" i="16" l="1"/>
  <c r="G17" i="16"/>
  <c r="I17" i="16" s="1"/>
  <c r="J17" i="16" s="1"/>
  <c r="K17" i="16" s="1"/>
  <c r="L17" i="16" s="1"/>
  <c r="I15" i="15"/>
  <c r="J15" i="15" s="1"/>
  <c r="K15" i="15" s="1"/>
  <c r="L15" i="15" s="1"/>
  <c r="G16" i="15"/>
  <c r="I16" i="15" s="1"/>
  <c r="J16" i="15" s="1"/>
  <c r="K16" i="15" s="1"/>
  <c r="L16" i="15" s="1"/>
  <c r="G16" i="12"/>
  <c r="I16" i="12" s="1"/>
  <c r="J16" i="12" s="1"/>
  <c r="K16" i="12" s="1"/>
  <c r="L16" i="12" s="1"/>
  <c r="K20" i="13"/>
  <c r="D31" i="13" l="1"/>
  <c r="D33" i="13" s="1"/>
  <c r="G18" i="16"/>
  <c r="I18" i="16" s="1"/>
  <c r="J18" i="16" s="1"/>
  <c r="K18" i="16" s="1"/>
  <c r="L18" i="16" s="1"/>
  <c r="L20" i="16" s="1"/>
  <c r="G17" i="15"/>
  <c r="I17" i="15" s="1"/>
  <c r="J17" i="15" s="1"/>
  <c r="K17" i="15" s="1"/>
  <c r="L17" i="15" s="1"/>
  <c r="G17" i="12"/>
  <c r="I17" i="12" s="1"/>
  <c r="J17" i="12" s="1"/>
  <c r="K17" i="12" s="1"/>
  <c r="L17" i="12" s="1"/>
  <c r="D36" i="13" l="1"/>
  <c r="C36" i="13"/>
  <c r="K20" i="16"/>
  <c r="D31" i="16" s="1"/>
  <c r="D33" i="16" s="1"/>
  <c r="G18" i="15"/>
  <c r="I18" i="15" s="1"/>
  <c r="J18" i="15" s="1"/>
  <c r="K18" i="15" s="1"/>
  <c r="L18" i="15" s="1"/>
  <c r="L20" i="15" s="1"/>
  <c r="G18" i="12"/>
  <c r="I18" i="12" s="1"/>
  <c r="J18" i="12" s="1"/>
  <c r="K18" i="12" s="1"/>
  <c r="L18" i="12" s="1"/>
  <c r="L20" i="12" s="1"/>
  <c r="D36" i="16" l="1"/>
  <c r="C36" i="16"/>
  <c r="K20" i="15"/>
  <c r="D31" i="15" s="1"/>
  <c r="D33" i="15" s="1"/>
  <c r="K20" i="12"/>
  <c r="D31" i="12" s="1"/>
  <c r="D33" i="12" s="1"/>
  <c r="D36" i="15" l="1"/>
  <c r="C36" i="15"/>
  <c r="D36" i="12"/>
  <c r="C36" i="12"/>
  <c r="D32" i="8" l="1"/>
  <c r="D30" i="8"/>
  <c r="D25" i="8"/>
  <c r="C20" i="8"/>
  <c r="E18" i="8"/>
  <c r="E17" i="8"/>
  <c r="E16" i="8"/>
  <c r="E15" i="8"/>
  <c r="E14" i="8"/>
  <c r="N13" i="8"/>
  <c r="D24" i="8" s="1"/>
  <c r="E13" i="8"/>
  <c r="E12" i="8"/>
  <c r="G12" i="8" l="1"/>
  <c r="G13" i="8"/>
  <c r="I13" i="8" s="1"/>
  <c r="J13" i="8" s="1"/>
  <c r="K13" i="8" s="1"/>
  <c r="L13" i="8" s="1"/>
  <c r="D26" i="8"/>
  <c r="E20" i="8"/>
  <c r="G14" i="8" l="1"/>
  <c r="I14" i="8" s="1"/>
  <c r="J14" i="8" s="1"/>
  <c r="K14" i="8" s="1"/>
  <c r="L14" i="8" s="1"/>
  <c r="I12" i="8"/>
  <c r="J12" i="8" s="1"/>
  <c r="K12" i="8" s="1"/>
  <c r="L12" i="8" l="1"/>
  <c r="G15" i="8"/>
  <c r="I15" i="8" s="1"/>
  <c r="J15" i="8" s="1"/>
  <c r="K15" i="8" s="1"/>
  <c r="L15" i="8" s="1"/>
  <c r="G16" i="8" l="1"/>
  <c r="I16" i="8" s="1"/>
  <c r="J16" i="8" s="1"/>
  <c r="K16" i="8" s="1"/>
  <c r="L16" i="8" s="1"/>
  <c r="G17" i="8" l="1"/>
  <c r="I17" i="8" s="1"/>
  <c r="J17" i="8" s="1"/>
  <c r="K17" i="8" s="1"/>
  <c r="L17" i="8" s="1"/>
  <c r="G18" i="8" l="1"/>
  <c r="I18" i="8" s="1"/>
  <c r="J18" i="8" s="1"/>
  <c r="K18" i="8" s="1"/>
  <c r="L18" i="8" s="1"/>
  <c r="L20" i="8" s="1"/>
  <c r="K20" i="8" l="1"/>
  <c r="D31" i="8" s="1"/>
  <c r="D33" i="8" s="1"/>
  <c r="D36" i="8" s="1"/>
  <c r="C3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Lenderman, Micah</author>
  </authors>
  <commentList>
    <comment ref="C12" authorId="0" shapeId="0" xr:uid="{00000000-0006-0000-0400-000001000000}">
      <text>
        <r>
          <rPr>
            <b/>
            <sz val="16"/>
            <color indexed="81"/>
            <rFont val="Tahoma"/>
            <family val="2"/>
          </rPr>
          <t>In this example, the health plan paid $38.30 and the employee paid $0.</t>
        </r>
        <r>
          <rPr>
            <sz val="16"/>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Lenderman, Micah</author>
  </authors>
  <commentList>
    <comment ref="C12" authorId="0" shapeId="0" xr:uid="{00000000-0006-0000-0500-000001000000}">
      <text>
        <r>
          <rPr>
            <b/>
            <sz val="15"/>
            <color indexed="81"/>
            <rFont val="Tahoma"/>
            <family val="2"/>
          </rPr>
          <t>In this example, an employee and spouse have a child mid-term.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Lenderman, Micah</author>
  </authors>
  <commentList>
    <comment ref="C12" authorId="0" shapeId="0" xr:uid="{00000000-0006-0000-0600-000001000000}">
      <text>
        <r>
          <rPr>
            <b/>
            <sz val="15"/>
            <color indexed="81"/>
            <rFont val="Tahoma"/>
            <family val="2"/>
          </rPr>
          <t>In this example, an employee, his/her spouse, and their child are covered.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Lenderman, Micah</author>
  </authors>
  <commentList>
    <comment ref="C12" authorId="0" shapeId="0" xr:uid="{00000000-0006-0000-0700-000001000000}">
      <text>
        <r>
          <rPr>
            <b/>
            <sz val="15"/>
            <color indexed="81"/>
            <rFont val="Tahoma"/>
            <family val="2"/>
          </rPr>
          <t>In this example, an employee and his/her child are covered. No spouse.</t>
        </r>
      </text>
    </comment>
  </commentList>
</comments>
</file>

<file path=xl/sharedStrings.xml><?xml version="1.0" encoding="utf-8"?>
<sst xmlns="http://schemas.openxmlformats.org/spreadsheetml/2006/main" count="623" uniqueCount="396">
  <si>
    <t>Total</t>
  </si>
  <si>
    <t>Employee</t>
  </si>
  <si>
    <t>Spouse</t>
  </si>
  <si>
    <t>Log on to Premera.</t>
  </si>
  <si>
    <t>Instructions</t>
  </si>
  <si>
    <t>Amt. Paid by Your Health Plan</t>
  </si>
  <si>
    <t>Your Responsibility</t>
  </si>
  <si>
    <t>Total Discounted Med. Expenses</t>
  </si>
  <si>
    <t>Note</t>
  </si>
  <si>
    <r>
      <t xml:space="preserve">The only numbers you need to edit are </t>
    </r>
    <r>
      <rPr>
        <b/>
        <sz val="11"/>
        <color rgb="FF0070C0"/>
        <rFont val="Calibri"/>
        <family val="2"/>
        <scheme val="minor"/>
      </rPr>
      <t>bold blue font</t>
    </r>
    <r>
      <rPr>
        <sz val="11"/>
        <color theme="1"/>
        <rFont val="Calibri"/>
        <family val="2"/>
        <scheme val="minor"/>
      </rPr>
      <t xml:space="preserve"> in the light blue box and the light orange box.  All of the other numbers are calculated for you.</t>
    </r>
  </si>
  <si>
    <r>
      <t>"</t>
    </r>
    <r>
      <rPr>
        <b/>
        <sz val="11"/>
        <color theme="1"/>
        <rFont val="Calibri"/>
        <family val="2"/>
        <scheme val="minor"/>
      </rPr>
      <t>VEBA left over</t>
    </r>
    <r>
      <rPr>
        <sz val="11"/>
        <color theme="1"/>
        <rFont val="Calibri"/>
        <family val="2"/>
        <scheme val="minor"/>
      </rPr>
      <t>" is the result after considering premiums and out-of-pocket expenses paid by you in combination with the expenses paid by the health plan and the District's VEBA contribution.</t>
    </r>
  </si>
  <si>
    <t>Key Inputs</t>
  </si>
  <si>
    <t xml:space="preserve"> = VEBA Contribution for CDHP participants</t>
  </si>
  <si>
    <t xml:space="preserve"> = CDHP Deductible (per person)</t>
  </si>
  <si>
    <t xml:space="preserve"> = CDHP Out of Pocket (OOP) Maximum (per person)</t>
  </si>
  <si>
    <t xml:space="preserve"> = Coinsurance Rate</t>
  </si>
  <si>
    <t>Child 1</t>
  </si>
  <si>
    <t>Child 2</t>
  </si>
  <si>
    <t>Child 3</t>
  </si>
  <si>
    <t>Child 4</t>
  </si>
  <si>
    <t>Child 5</t>
  </si>
  <si>
    <t>1-page side-by-side comparison of our two medical plans: PPO vs. CDHP</t>
  </si>
  <si>
    <t>CDHP</t>
  </si>
  <si>
    <t>PPO</t>
  </si>
  <si>
    <t>Summary of benefits and coverage (6 pages)</t>
  </si>
  <si>
    <t>Glossary of Health Coverage and Medical Terms</t>
  </si>
  <si>
    <r>
      <rPr>
        <b/>
        <sz val="11"/>
        <color theme="1"/>
        <rFont val="Calibri"/>
        <family val="2"/>
        <scheme val="minor"/>
      </rPr>
      <t xml:space="preserve">Two plans: </t>
    </r>
    <r>
      <rPr>
        <sz val="11"/>
        <color theme="1"/>
        <rFont val="Calibri"/>
        <family val="2"/>
        <scheme val="minor"/>
      </rPr>
      <t>The District offers two different medical insurance plans. The Preferred Provider Plan (PPO) has been around for several years.  The Consumer Directed Health Plan (CDHP) is a recent addition.</t>
    </r>
  </si>
  <si>
    <t>Additional information:</t>
  </si>
  <si>
    <t>A glossary of medical insurance terms from the Department of Labor, plus an example on page 6 to illustrate deductibles, coinsurance, out-of-pocket max.</t>
  </si>
  <si>
    <t>Introduction:</t>
  </si>
  <si>
    <t xml:space="preserve"> = Employee's Share of the PPO's Monthly Premium (automatically out of paycheck)</t>
  </si>
  <si>
    <r>
      <rPr>
        <b/>
        <sz val="11"/>
        <color theme="1"/>
        <rFont val="Calibri"/>
        <family val="2"/>
        <scheme val="minor"/>
      </rPr>
      <t>What's the same:</t>
    </r>
    <r>
      <rPr>
        <sz val="11"/>
        <color theme="1"/>
        <rFont val="Calibri"/>
        <family val="2"/>
        <scheme val="minor"/>
      </rPr>
      <t xml:space="preserve"> No matter which plan you choose, you and your family have access to the same doctors, the same clinic, the same hospital, etc.  Access is the same with both plans.  One doesn't have priority over another.</t>
    </r>
  </si>
  <si>
    <r>
      <rPr>
        <b/>
        <sz val="11"/>
        <color theme="1"/>
        <rFont val="Calibri"/>
        <family val="2"/>
        <scheme val="minor"/>
      </rPr>
      <t>What's different:</t>
    </r>
    <r>
      <rPr>
        <sz val="11"/>
        <color theme="1"/>
        <rFont val="Calibri"/>
        <family val="2"/>
        <scheme val="minor"/>
      </rPr>
      <t xml:space="preserve"> The difference between the two plans is how costs are shared, first upfront and then as you use medical care throughout the year.</t>
    </r>
  </si>
  <si>
    <t xml:space="preserve"> = PPO Deductible (per person)</t>
  </si>
  <si>
    <t xml:space="preserve"> = PPO Out of Pocket (OOP) Maximum (per person)</t>
  </si>
  <si>
    <t xml:space="preserve"> = Employee's Share of the CDHP's Annual Premium</t>
  </si>
  <si>
    <t>PPO Annual Premium</t>
  </si>
  <si>
    <t>PPO "Your Responsibility" Cost</t>
  </si>
  <si>
    <t>Your Total Cost with PPO</t>
  </si>
  <si>
    <t>PPO Actual</t>
  </si>
  <si>
    <t>CDHP Calculated</t>
  </si>
  <si>
    <t>CDHP Annual Premium</t>
  </si>
  <si>
    <t>CDHP "Your Responsibility" Cost</t>
  </si>
  <si>
    <t>CDHP VEBA Contribution</t>
  </si>
  <si>
    <r>
      <t xml:space="preserve">Calculator for Employees on </t>
    </r>
    <r>
      <rPr>
        <b/>
        <i/>
        <u/>
        <sz val="16"/>
        <color indexed="9"/>
        <rFont val="Calibri"/>
        <family val="2"/>
        <scheme val="minor"/>
      </rPr>
      <t>PPO</t>
    </r>
    <r>
      <rPr>
        <b/>
        <sz val="16"/>
        <color indexed="9"/>
        <rFont val="Calibri"/>
        <family val="2"/>
        <scheme val="minor"/>
      </rPr>
      <t xml:space="preserve"> with Employee-only Plan</t>
    </r>
  </si>
  <si>
    <r>
      <rPr>
        <sz val="11"/>
        <rFont val="Calibri"/>
        <family val="2"/>
        <scheme val="minor"/>
      </rPr>
      <t>Follow the arrows and enter the appropirate amounts in column D</t>
    </r>
    <r>
      <rPr>
        <sz val="11"/>
        <color rgb="FFFF0000"/>
        <rFont val="Calibri"/>
        <family val="2"/>
        <scheme val="minor"/>
      </rPr>
      <t xml:space="preserve"> </t>
    </r>
    <r>
      <rPr>
        <b/>
        <i/>
        <sz val="11"/>
        <color rgb="FFFF0000"/>
        <rFont val="Calibri"/>
        <family val="2"/>
        <scheme val="minor"/>
      </rPr>
      <t>for you and each member on your policy</t>
    </r>
    <r>
      <rPr>
        <b/>
        <sz val="11"/>
        <color rgb="FFFF0000"/>
        <rFont val="Calibri"/>
        <family val="2"/>
        <scheme val="minor"/>
      </rPr>
      <t xml:space="preserve">. </t>
    </r>
    <r>
      <rPr>
        <sz val="11"/>
        <color rgb="FFFF0000"/>
        <rFont val="Calibri"/>
        <family val="2"/>
        <scheme val="minor"/>
      </rPr>
      <t xml:space="preserve"> NOTE: this tab is the for employees covering family members.</t>
    </r>
  </si>
  <si>
    <r>
      <t xml:space="preserve">Calculator for Employees on </t>
    </r>
    <r>
      <rPr>
        <b/>
        <i/>
        <u/>
        <sz val="16"/>
        <color indexed="9"/>
        <rFont val="Calibri"/>
        <family val="2"/>
        <scheme val="minor"/>
      </rPr>
      <t>PPO</t>
    </r>
    <r>
      <rPr>
        <b/>
        <sz val="16"/>
        <color indexed="9"/>
        <rFont val="Calibri"/>
        <family val="2"/>
        <scheme val="minor"/>
      </rPr>
      <t xml:space="preserve"> with Spouse, Children, or Family Plan</t>
    </r>
  </si>
  <si>
    <r>
      <t xml:space="preserve">--&gt; You do </t>
    </r>
    <r>
      <rPr>
        <u/>
        <sz val="11"/>
        <color theme="1"/>
        <rFont val="Calibri"/>
        <family val="2"/>
        <scheme val="minor"/>
      </rPr>
      <t>not</t>
    </r>
    <r>
      <rPr>
        <sz val="11"/>
        <color theme="1"/>
        <rFont val="Calibri"/>
        <family val="2"/>
        <scheme val="minor"/>
      </rPr>
      <t xml:space="preserve"> have to use your VEBA balance, in fact you can let it build untapped for retirement, but the calculator does apply the VEBA contribution to make it a more apples-to-apples comparison.</t>
    </r>
  </si>
  <si>
    <r>
      <rPr>
        <b/>
        <sz val="11"/>
        <color theme="1"/>
        <rFont val="Calibri"/>
        <family val="2"/>
        <scheme val="minor"/>
      </rPr>
      <t>What's the purpose of this calculator:</t>
    </r>
    <r>
      <rPr>
        <sz val="11"/>
        <color theme="1"/>
        <rFont val="Calibri"/>
        <family val="2"/>
        <scheme val="minor"/>
      </rPr>
      <t xml:space="preserve"> The purpose of this calculator is to help you better understand the costs/benefits of the two plans, based on you and your family's own needs and experience.  </t>
    </r>
  </si>
  <si>
    <r>
      <t xml:space="preserve">This calculator is for those </t>
    </r>
    <r>
      <rPr>
        <b/>
        <sz val="11"/>
        <color theme="1"/>
        <rFont val="Calibri"/>
        <family val="2"/>
        <scheme val="minor"/>
      </rPr>
      <t>who have the PPO plan</t>
    </r>
    <r>
      <rPr>
        <sz val="11"/>
        <color theme="1"/>
        <rFont val="Calibri"/>
        <family val="2"/>
        <scheme val="minor"/>
      </rPr>
      <t xml:space="preserve"> and are considering the CDHP.</t>
    </r>
  </si>
  <si>
    <t xml:space="preserve"> = Employee's Share of the PPO's Annual Premium (automatically out of paychecks)</t>
  </si>
  <si>
    <r>
      <t>Your Total Cost/</t>
    </r>
    <r>
      <rPr>
        <b/>
        <sz val="11"/>
        <color rgb="FF00B050"/>
        <rFont val="Calibri"/>
        <family val="2"/>
        <scheme val="minor"/>
      </rPr>
      <t>Savings</t>
    </r>
    <r>
      <rPr>
        <sz val="11"/>
        <color theme="1"/>
        <rFont val="Calibri"/>
        <family val="2"/>
        <scheme val="minor"/>
      </rPr>
      <t xml:space="preserve"> with CDHP</t>
    </r>
  </si>
  <si>
    <r>
      <t xml:space="preserve">Example: Calculator for Employees on </t>
    </r>
    <r>
      <rPr>
        <b/>
        <i/>
        <u/>
        <sz val="16"/>
        <color indexed="9"/>
        <rFont val="Calibri"/>
        <family val="2"/>
        <scheme val="minor"/>
      </rPr>
      <t>PPO</t>
    </r>
    <r>
      <rPr>
        <b/>
        <sz val="16"/>
        <color indexed="9"/>
        <rFont val="Calibri"/>
        <family val="2"/>
        <scheme val="minor"/>
      </rPr>
      <t xml:space="preserve"> with Child</t>
    </r>
  </si>
  <si>
    <r>
      <t xml:space="preserve">Example: Calculator for Employees on </t>
    </r>
    <r>
      <rPr>
        <b/>
        <i/>
        <u/>
        <sz val="16"/>
        <color indexed="9"/>
        <rFont val="Calibri"/>
        <family val="2"/>
        <scheme val="minor"/>
      </rPr>
      <t>PPO</t>
    </r>
    <r>
      <rPr>
        <b/>
        <sz val="16"/>
        <color indexed="9"/>
        <rFont val="Calibri"/>
        <family val="2"/>
        <scheme val="minor"/>
      </rPr>
      <t xml:space="preserve"> with Spouse</t>
    </r>
  </si>
  <si>
    <r>
      <rPr>
        <b/>
        <sz val="11"/>
        <color theme="1"/>
        <rFont val="Calibri"/>
        <family val="2"/>
        <scheme val="minor"/>
      </rPr>
      <t xml:space="preserve">Want to see examples? </t>
    </r>
    <r>
      <rPr>
        <sz val="11"/>
        <color theme="1"/>
        <rFont val="Calibri"/>
        <family val="2"/>
        <scheme val="minor"/>
      </rPr>
      <t xml:space="preserve"> The last four tabs, all blue-colored, offer examples ranging from an employee-only to a family.</t>
    </r>
  </si>
  <si>
    <t>80% Coinsurance Application</t>
  </si>
  <si>
    <t>CDHP OOP Max</t>
  </si>
  <si>
    <t>Remainder Paid by CDHP Plan</t>
  </si>
  <si>
    <t>Expenses Up To CDHP Deduc.</t>
  </si>
  <si>
    <t>Deductible + 20%</t>
  </si>
  <si>
    <r>
      <rPr>
        <sz val="11"/>
        <rFont val="Calibri"/>
        <family val="2"/>
        <scheme val="minor"/>
      </rPr>
      <t>Follow the arrows and enter the appropirate amounts in column D</t>
    </r>
    <r>
      <rPr>
        <sz val="11"/>
        <color rgb="FFFF0000"/>
        <rFont val="Calibri"/>
        <family val="2"/>
        <scheme val="minor"/>
      </rPr>
      <t xml:space="preserve"> </t>
    </r>
    <r>
      <rPr>
        <b/>
        <i/>
        <sz val="11"/>
        <color rgb="FFFF0000"/>
        <rFont val="Calibri"/>
        <family val="2"/>
        <scheme val="minor"/>
      </rPr>
      <t>for you.</t>
    </r>
    <r>
      <rPr>
        <b/>
        <sz val="11"/>
        <color rgb="FFFF0000"/>
        <rFont val="Calibri"/>
        <family val="2"/>
        <scheme val="minor"/>
      </rPr>
      <t xml:space="preserve"> </t>
    </r>
    <r>
      <rPr>
        <sz val="11"/>
        <color rgb="FFFF0000"/>
        <rFont val="Calibri"/>
        <family val="2"/>
        <scheme val="minor"/>
      </rPr>
      <t xml:space="preserve"> NOTE: this tab is the for employees covering only themselves.  This is </t>
    </r>
    <r>
      <rPr>
        <b/>
        <sz val="11"/>
        <color rgb="FFFF0000"/>
        <rFont val="Calibri"/>
        <family val="2"/>
        <scheme val="minor"/>
      </rPr>
      <t>not</t>
    </r>
    <r>
      <rPr>
        <sz val="11"/>
        <color rgb="FFFF0000"/>
        <rFont val="Calibri"/>
        <family val="2"/>
        <scheme val="minor"/>
      </rPr>
      <t xml:space="preserve"> the Family calculator.</t>
    </r>
  </si>
  <si>
    <r>
      <t xml:space="preserve">Example: Calculator for Employees on </t>
    </r>
    <r>
      <rPr>
        <b/>
        <i/>
        <u/>
        <sz val="16"/>
        <color indexed="9"/>
        <rFont val="Calibri"/>
        <family val="2"/>
        <scheme val="minor"/>
      </rPr>
      <t>PPO</t>
    </r>
    <r>
      <rPr>
        <b/>
        <sz val="16"/>
        <color indexed="9"/>
        <rFont val="Calibri"/>
        <family val="2"/>
        <scheme val="minor"/>
      </rPr>
      <t xml:space="preserve"> with Employee-only Plan</t>
    </r>
  </si>
  <si>
    <r>
      <t xml:space="preserve">Example: Calculator for Employees on </t>
    </r>
    <r>
      <rPr>
        <b/>
        <i/>
        <u/>
        <sz val="16"/>
        <color indexed="9"/>
        <rFont val="Calibri"/>
        <family val="2"/>
        <scheme val="minor"/>
      </rPr>
      <t>PPO</t>
    </r>
    <r>
      <rPr>
        <b/>
        <sz val="16"/>
        <color indexed="9"/>
        <rFont val="Calibri"/>
        <family val="2"/>
        <scheme val="minor"/>
      </rPr>
      <t xml:space="preserve"> with Spouse and Child on the Family Plan</t>
    </r>
  </si>
  <si>
    <t>On the Premera website, navigate to "Claims" and select "Manage Claims".  (See screenshot below.)</t>
  </si>
  <si>
    <t>On the right hand side of the "Manage Claims" webpage, select "Filter"</t>
  </si>
  <si>
    <t>Premera gives you the ability to see claim history for 36 months.  You can use this history to test different years to better gauge which plan may be best for you.</t>
  </si>
  <si>
    <t>If you have dependents on your plan, then you can test each of their historical results too.</t>
  </si>
  <si>
    <t>In the "Member" drop-down box, select the individual whose results you want to see.</t>
  </si>
  <si>
    <t>In the lower right hand corner, click "Apply" to get the selected results.</t>
  </si>
  <si>
    <t>A new webpage will load.  Go to tab "Instructions_Step_3"</t>
  </si>
  <si>
    <r>
      <rPr>
        <b/>
        <sz val="11"/>
        <color theme="1"/>
        <rFont val="Calibri"/>
        <family val="2"/>
        <scheme val="minor"/>
      </rPr>
      <t>What's the next step:</t>
    </r>
    <r>
      <rPr>
        <sz val="11"/>
        <color theme="1"/>
        <rFont val="Calibri"/>
        <family val="2"/>
        <scheme val="minor"/>
      </rPr>
      <t xml:space="preserve"> The other tabs in this spreadsheet will guide you through the calculator, starting with the </t>
    </r>
    <r>
      <rPr>
        <b/>
        <sz val="11"/>
        <color theme="5"/>
        <rFont val="Calibri"/>
        <family val="2"/>
        <scheme val="minor"/>
      </rPr>
      <t>"Instructions_Step_1"</t>
    </r>
    <r>
      <rPr>
        <sz val="11"/>
        <color theme="1"/>
        <rFont val="Calibri"/>
        <family val="2"/>
        <scheme val="minor"/>
      </rPr>
      <t xml:space="preserve"> tab.</t>
    </r>
  </si>
  <si>
    <t>In this Excel tool, go to the next tab "Instruction_Step_2"</t>
  </si>
  <si>
    <t>Amount Paid by Your Health Plan</t>
  </si>
  <si>
    <t>Your Total Responsibility (Paid by you directly or from you HRA VEBA)</t>
  </si>
  <si>
    <t>Annual Total</t>
  </si>
  <si>
    <t>EOB  1</t>
  </si>
  <si>
    <t>EOB  2</t>
  </si>
  <si>
    <t>EOB  3</t>
  </si>
  <si>
    <t>EOB  4</t>
  </si>
  <si>
    <t>EOB  5</t>
  </si>
  <si>
    <t>EOB  6</t>
  </si>
  <si>
    <t>EOB  7</t>
  </si>
  <si>
    <t>EOB  8</t>
  </si>
  <si>
    <t>EOB  9</t>
  </si>
  <si>
    <t>EOB  10</t>
  </si>
  <si>
    <t>EOB  11</t>
  </si>
  <si>
    <t>EOB  12</t>
  </si>
  <si>
    <t>EOB  13</t>
  </si>
  <si>
    <t>EOB  14</t>
  </si>
  <si>
    <t>EOB  15</t>
  </si>
  <si>
    <t>EOB  16</t>
  </si>
  <si>
    <t>EOB  17</t>
  </si>
  <si>
    <t>EOB  18</t>
  </si>
  <si>
    <t>EOB  19</t>
  </si>
  <si>
    <t>EOB  20</t>
  </si>
  <si>
    <t>EOB  21</t>
  </si>
  <si>
    <t>EOB  22</t>
  </si>
  <si>
    <t>EOB  23</t>
  </si>
  <si>
    <t>EOB  24</t>
  </si>
  <si>
    <t>EOB  25</t>
  </si>
  <si>
    <t>EOB  26</t>
  </si>
  <si>
    <t>EOB  27</t>
  </si>
  <si>
    <t>EOB  28</t>
  </si>
  <si>
    <t>EOB  29</t>
  </si>
  <si>
    <t>EOB  30</t>
  </si>
  <si>
    <t>EOB  31</t>
  </si>
  <si>
    <t>EOB  32</t>
  </si>
  <si>
    <t>EOB  33</t>
  </si>
  <si>
    <t>EOB  34</t>
  </si>
  <si>
    <t>EOB  35</t>
  </si>
  <si>
    <t>EOB  36</t>
  </si>
  <si>
    <t>EOB  37</t>
  </si>
  <si>
    <t>EOB  38</t>
  </si>
  <si>
    <t>EOB  39</t>
  </si>
  <si>
    <t>EOB  40</t>
  </si>
  <si>
    <t>EOB  41</t>
  </si>
  <si>
    <t>EOB  42</t>
  </si>
  <si>
    <t>EOB  43</t>
  </si>
  <si>
    <t>EOB  44</t>
  </si>
  <si>
    <t>EOB  45</t>
  </si>
  <si>
    <t>EOB  46</t>
  </si>
  <si>
    <t>EOB  47</t>
  </si>
  <si>
    <t>EOB  48</t>
  </si>
  <si>
    <t>EOB  49</t>
  </si>
  <si>
    <t>EOB  50</t>
  </si>
  <si>
    <t>EOB  51</t>
  </si>
  <si>
    <t>EOB  52</t>
  </si>
  <si>
    <t>EOB  53</t>
  </si>
  <si>
    <t>EOB  54</t>
  </si>
  <si>
    <t>EOB  55</t>
  </si>
  <si>
    <t>EOB  56</t>
  </si>
  <si>
    <t>EOB  57</t>
  </si>
  <si>
    <t>EOB  58</t>
  </si>
  <si>
    <t>EOB  59</t>
  </si>
  <si>
    <t>EOB  60</t>
  </si>
  <si>
    <t>EOB  61</t>
  </si>
  <si>
    <t>EOB  62</t>
  </si>
  <si>
    <t>EOB  63</t>
  </si>
  <si>
    <t>EOB  64</t>
  </si>
  <si>
    <t>EOB  65</t>
  </si>
  <si>
    <t>EOB  66</t>
  </si>
  <si>
    <t>EOB  67</t>
  </si>
  <si>
    <t>EOB  68</t>
  </si>
  <si>
    <t>EOB  69</t>
  </si>
  <si>
    <t>EOB  70</t>
  </si>
  <si>
    <t>EOB  71</t>
  </si>
  <si>
    <t>EOB  72</t>
  </si>
  <si>
    <t>EOB  73</t>
  </si>
  <si>
    <t>EOB  74</t>
  </si>
  <si>
    <t>EOB  75</t>
  </si>
  <si>
    <t>EOB  76</t>
  </si>
  <si>
    <t>EOB  77</t>
  </si>
  <si>
    <t>EOB  78</t>
  </si>
  <si>
    <t>EOB  79</t>
  </si>
  <si>
    <t>EOB  80</t>
  </si>
  <si>
    <t>EOB  81</t>
  </si>
  <si>
    <t>EOB  82</t>
  </si>
  <si>
    <t>EOB  83</t>
  </si>
  <si>
    <t>EOB  84</t>
  </si>
  <si>
    <t>EOB  85</t>
  </si>
  <si>
    <t>EOB  86</t>
  </si>
  <si>
    <t>EOB  87</t>
  </si>
  <si>
    <t>EOB  88</t>
  </si>
  <si>
    <t>EOB  89</t>
  </si>
  <si>
    <t>EOB  90</t>
  </si>
  <si>
    <t>EOB  91</t>
  </si>
  <si>
    <t>EOB  92</t>
  </si>
  <si>
    <t>EOB  93</t>
  </si>
  <si>
    <t>EOB  94</t>
  </si>
  <si>
    <t>EOB  95</t>
  </si>
  <si>
    <t>EOB  96</t>
  </si>
  <si>
    <t>EOB  97</t>
  </si>
  <si>
    <t>EOB  98</t>
  </si>
  <si>
    <t>EOB  99</t>
  </si>
  <si>
    <t>EOB  100</t>
  </si>
  <si>
    <t>EOB  101</t>
  </si>
  <si>
    <t>EOB  102</t>
  </si>
  <si>
    <t>EOB  103</t>
  </si>
  <si>
    <t>EOB  104</t>
  </si>
  <si>
    <t>EOB  105</t>
  </si>
  <si>
    <t>EOB  106</t>
  </si>
  <si>
    <t>EOB  107</t>
  </si>
  <si>
    <t>EOB  108</t>
  </si>
  <si>
    <t>EOB  109</t>
  </si>
  <si>
    <t>EOB  110</t>
  </si>
  <si>
    <t>EOB  111</t>
  </si>
  <si>
    <t>EOB  112</t>
  </si>
  <si>
    <t>EOB  113</t>
  </si>
  <si>
    <t>EOB  114</t>
  </si>
  <si>
    <t>EOB  115</t>
  </si>
  <si>
    <t>EOB  116</t>
  </si>
  <si>
    <t>EOB  117</t>
  </si>
  <si>
    <t>EOB  118</t>
  </si>
  <si>
    <t>EOB  119</t>
  </si>
  <si>
    <t>EOB  120</t>
  </si>
  <si>
    <t>EOB  121</t>
  </si>
  <si>
    <t>EOB  122</t>
  </si>
  <si>
    <t>EOB  123</t>
  </si>
  <si>
    <t>EOB  124</t>
  </si>
  <si>
    <t>EOB  125</t>
  </si>
  <si>
    <t>EOB  126</t>
  </si>
  <si>
    <t>EOB  127</t>
  </si>
  <si>
    <t>EOB  128</t>
  </si>
  <si>
    <t>EOB  129</t>
  </si>
  <si>
    <t>EOB  130</t>
  </si>
  <si>
    <t>EOB  131</t>
  </si>
  <si>
    <t>EOB  132</t>
  </si>
  <si>
    <t>EOB  133</t>
  </si>
  <si>
    <t>EOB  134</t>
  </si>
  <si>
    <t>EOB  135</t>
  </si>
  <si>
    <t>EOB  136</t>
  </si>
  <si>
    <t>EOB  137</t>
  </si>
  <si>
    <t>EOB  138</t>
  </si>
  <si>
    <t>EOB  139</t>
  </si>
  <si>
    <t>EOB  140</t>
  </si>
  <si>
    <t>EOB  141</t>
  </si>
  <si>
    <t>EOB  142</t>
  </si>
  <si>
    <t>EOB  143</t>
  </si>
  <si>
    <t>EOB  144</t>
  </si>
  <si>
    <t>EOB  145</t>
  </si>
  <si>
    <t>EOB  146</t>
  </si>
  <si>
    <t>EOB  147</t>
  </si>
  <si>
    <t>EOB  148</t>
  </si>
  <si>
    <t>EOB  149</t>
  </si>
  <si>
    <t>EOB  150</t>
  </si>
  <si>
    <t>EOB  151</t>
  </si>
  <si>
    <t>EOB  152</t>
  </si>
  <si>
    <t>EOB  153</t>
  </si>
  <si>
    <t>EOB  154</t>
  </si>
  <si>
    <t>EOB  155</t>
  </si>
  <si>
    <t>EOB  156</t>
  </si>
  <si>
    <t>EOB  157</t>
  </si>
  <si>
    <t>EOB  158</t>
  </si>
  <si>
    <t>EOB  159</t>
  </si>
  <si>
    <t>EOB  160</t>
  </si>
  <si>
    <t>EOB  161</t>
  </si>
  <si>
    <t>EOB  162</t>
  </si>
  <si>
    <t>EOB  163</t>
  </si>
  <si>
    <t>EOB  164</t>
  </si>
  <si>
    <t>EOB  165</t>
  </si>
  <si>
    <t>EOB  166</t>
  </si>
  <si>
    <t>EOB  167</t>
  </si>
  <si>
    <t>EOB  168</t>
  </si>
  <si>
    <t>EOB  169</t>
  </si>
  <si>
    <t>EOB  170</t>
  </si>
  <si>
    <t>EOB  171</t>
  </si>
  <si>
    <t>EOB  172</t>
  </si>
  <si>
    <t>EOB  173</t>
  </si>
  <si>
    <t>EOB  174</t>
  </si>
  <si>
    <t>EOB  175</t>
  </si>
  <si>
    <t>EOB  176</t>
  </si>
  <si>
    <t>EOB  177</t>
  </si>
  <si>
    <t>EOB  178</t>
  </si>
  <si>
    <t>EOB  179</t>
  </si>
  <si>
    <t>EOB  180</t>
  </si>
  <si>
    <t>EOB  181</t>
  </si>
  <si>
    <t>EOB  182</t>
  </si>
  <si>
    <t>EOB  183</t>
  </si>
  <si>
    <t>EOB  184</t>
  </si>
  <si>
    <t>EOB  185</t>
  </si>
  <si>
    <t>EOB  186</t>
  </si>
  <si>
    <t>EOB  187</t>
  </si>
  <si>
    <t>EOB  188</t>
  </si>
  <si>
    <t>EOB  189</t>
  </si>
  <si>
    <t>EOB  190</t>
  </si>
  <si>
    <t>EOB  191</t>
  </si>
  <si>
    <t>EOB  192</t>
  </si>
  <si>
    <t>EOB  193</t>
  </si>
  <si>
    <t>EOB  194</t>
  </si>
  <si>
    <t>EOB  195</t>
  </si>
  <si>
    <t>EOB  196</t>
  </si>
  <si>
    <t>EOB  197</t>
  </si>
  <si>
    <t>EOB  198</t>
  </si>
  <si>
    <t>EOB  199</t>
  </si>
  <si>
    <t>EOB  200</t>
  </si>
  <si>
    <t>EOB  201</t>
  </si>
  <si>
    <t>EOB  202</t>
  </si>
  <si>
    <t>EOB  203</t>
  </si>
  <si>
    <t>EOB  204</t>
  </si>
  <si>
    <t>EOB  205</t>
  </si>
  <si>
    <t>EOB  206</t>
  </si>
  <si>
    <t>EOB  207</t>
  </si>
  <si>
    <t>EOB  208</t>
  </si>
  <si>
    <t>EOB  209</t>
  </si>
  <si>
    <t>EOB  210</t>
  </si>
  <si>
    <t>EOB  211</t>
  </si>
  <si>
    <t>EOB  212</t>
  </si>
  <si>
    <t>EOB  213</t>
  </si>
  <si>
    <t>EOB  214</t>
  </si>
  <si>
    <t>EOB  215</t>
  </si>
  <si>
    <t>EOB  216</t>
  </si>
  <si>
    <t>EOB  217</t>
  </si>
  <si>
    <t>EOB  218</t>
  </si>
  <si>
    <t>EOB  219</t>
  </si>
  <si>
    <t>EOB  220</t>
  </si>
  <si>
    <t>EOB  221</t>
  </si>
  <si>
    <t>EOB  222</t>
  </si>
  <si>
    <t>EOB  223</t>
  </si>
  <si>
    <t>EOB  224</t>
  </si>
  <si>
    <t>EOB  225</t>
  </si>
  <si>
    <t>EOB  226</t>
  </si>
  <si>
    <t>EOB  227</t>
  </si>
  <si>
    <t>EOB  228</t>
  </si>
  <si>
    <t>EOB  229</t>
  </si>
  <si>
    <t>EOB  230</t>
  </si>
  <si>
    <t>EOB  231</t>
  </si>
  <si>
    <t>EOB  232</t>
  </si>
  <si>
    <t>EOB  233</t>
  </si>
  <si>
    <t>EOB  234</t>
  </si>
  <si>
    <t>EOB  235</t>
  </si>
  <si>
    <t>EOB  236</t>
  </si>
  <si>
    <t>EOB  237</t>
  </si>
  <si>
    <t>EOB  238</t>
  </si>
  <si>
    <t>EOB  239</t>
  </si>
  <si>
    <t>EOB  240</t>
  </si>
  <si>
    <t>EOB  241</t>
  </si>
  <si>
    <t>EOB  242</t>
  </si>
  <si>
    <t>EOB  243</t>
  </si>
  <si>
    <t>EOB  244</t>
  </si>
  <si>
    <t>EOB  245</t>
  </si>
  <si>
    <t>EOB  246</t>
  </si>
  <si>
    <t>EOB  247</t>
  </si>
  <si>
    <t>EOB  248</t>
  </si>
  <si>
    <t>EOB  249</t>
  </si>
  <si>
    <t>EOB  250</t>
  </si>
  <si>
    <t>EOB  251</t>
  </si>
  <si>
    <t>EOB  252</t>
  </si>
  <si>
    <t>EOB  253</t>
  </si>
  <si>
    <t>EOB  254</t>
  </si>
  <si>
    <t>EOB  255</t>
  </si>
  <si>
    <t>EOB  256</t>
  </si>
  <si>
    <t>EOB  257</t>
  </si>
  <si>
    <t>EOB  258</t>
  </si>
  <si>
    <t>EOB  259</t>
  </si>
  <si>
    <t>EOB  260</t>
  </si>
  <si>
    <t>EOB  261</t>
  </si>
  <si>
    <t>EOB  262</t>
  </si>
  <si>
    <t>EOB  263</t>
  </si>
  <si>
    <t>EOB  264</t>
  </si>
  <si>
    <t>EOB  265</t>
  </si>
  <si>
    <t>EOB  266</t>
  </si>
  <si>
    <t>EOB  267</t>
  </si>
  <si>
    <t>EOB  268</t>
  </si>
  <si>
    <t>EOB  269</t>
  </si>
  <si>
    <t>EOB  270</t>
  </si>
  <si>
    <t>EOB  271</t>
  </si>
  <si>
    <t>EOB  272</t>
  </si>
  <si>
    <t>EOB  273</t>
  </si>
  <si>
    <t>EOB  274</t>
  </si>
  <si>
    <t>EOB  275</t>
  </si>
  <si>
    <t>EOB  276</t>
  </si>
  <si>
    <t>EOB  277</t>
  </si>
  <si>
    <t>EOB  278</t>
  </si>
  <si>
    <t>EOB  279</t>
  </si>
  <si>
    <t>EOB  280</t>
  </si>
  <si>
    <t>EOB  281</t>
  </si>
  <si>
    <t>EOB  282</t>
  </si>
  <si>
    <t>EOB  283</t>
  </si>
  <si>
    <t>EOB  284</t>
  </si>
  <si>
    <t>EOB  285</t>
  </si>
  <si>
    <t>EOB  286</t>
  </si>
  <si>
    <t>EOB  287</t>
  </si>
  <si>
    <t>EOB  288</t>
  </si>
  <si>
    <t>EOB  289</t>
  </si>
  <si>
    <t>EOB  290</t>
  </si>
  <si>
    <t>EOB  291</t>
  </si>
  <si>
    <t>EOB  292</t>
  </si>
  <si>
    <t>EOB  293</t>
  </si>
  <si>
    <t>EOB  294</t>
  </si>
  <si>
    <t>EOB  295</t>
  </si>
  <si>
    <t>EOB  296</t>
  </si>
  <si>
    <t>EOB  297</t>
  </si>
  <si>
    <t>EOB  298</t>
  </si>
  <si>
    <t>EOB  299</t>
  </si>
  <si>
    <t>EOB  300</t>
  </si>
  <si>
    <t xml:space="preserve"> . . . .</t>
  </si>
  <si>
    <t>Shortly after clicking "Explanation of Benefits", a hyperlink to "Open File" will appear on the webpage.  Click "Open File".  [Note: Depending on your web browser, it may appear somewhere besides the lower left corner.]</t>
  </si>
  <si>
    <t>In the screenshot below, you see the right-hand side of the Manage Claims webpage listing John Doe's claims for the year.</t>
  </si>
  <si>
    <t>For each transaction, you'll see a Date of service, Provider, Status, and Your Responsibility.  Click the blue arrow to open transaction details.</t>
  </si>
  <si>
    <t>On the next screen, your transaction detail will appear with an option to see your "Explanation of Benefts".  Click "Explanation of Benefits (.pdf)".</t>
  </si>
  <si>
    <t>A PDF file will open.  Go to tab "Instructions_Step_4_Example"</t>
  </si>
  <si>
    <t>To the right of the table below, you will see three examples of an Explanation of Benefits.  Each of the EOBs has color-coded circles which reference their appropriate column.</t>
  </si>
  <si>
    <t>EOB 1 = $0 paid by Health Plan and $166.00 paid by employee</t>
  </si>
  <si>
    <t>EOB 2 = $25.62 paid by Health Plan and $6.41 paid by employee</t>
  </si>
  <si>
    <t>EOB 3 = $467.16 paid by Health Plan and $116.79 paid by employee</t>
  </si>
  <si>
    <t>"Instructions_Step_5_Your_EOBs" provides a blank slate for you to enter your EOBs and calculate the annual totals.</t>
  </si>
  <si>
    <t>The three EOBs in this example total to $492.78 paid by Health Plan and $289.20 are Your Responsibility</t>
  </si>
  <si>
    <t>Update cells C12 and D12 with your own total amounts based on your Explanation of Benefits</t>
  </si>
  <si>
    <t>Update cells C12 and C12 with your own total amounts based on your Explanation of Benefits</t>
  </si>
  <si>
    <t xml:space="preserve">   Repeat in subsequent rows for each family member on your plan</t>
  </si>
  <si>
    <t xml:space="preserve">The table below is a template to enter data for your own EOBs, for each family member and each year you want to test.  </t>
  </si>
  <si>
    <t>You can use this table for populating entries on the "CalculatorEmployeeOnly" tab or "CalculatorEmployee+Others".  Zero out entries for each year and/or family member or make a copy of the sheet if you want to keep 1 sheet per member for reference purposes.</t>
  </si>
  <si>
    <t>&lt;---- After you are done entering data from your EOB's, transfer this information to the appropriate calculator on one of the green tabs.</t>
  </si>
  <si>
    <t>2023 Proposed Plan Choice Sheet</t>
  </si>
  <si>
    <t>Detailed description of coverage (90+ pages)</t>
  </si>
  <si>
    <t>By changing the "Date from" and "Date to", you can view a full year's worth of historical claims for 2020 and 2021, and almost a full year for 2022.   [Note: given plan deductibles reset each new year, set your dates to Jan. 1 and Dec. 31 to best align your expenses with the plan's reset.]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</si>
</sst>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33"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u/>
      <sz val="11"/>
      <color theme="1"/>
      <name val="Calibri"/>
      <family val="2"/>
      <scheme val="minor"/>
    </font>
    <font>
      <b/>
      <sz val="11"/>
      <color rgb="FF00B050"/>
      <name val="Calibri"/>
      <family val="2"/>
      <scheme val="minor"/>
    </font>
    <font>
      <sz val="11"/>
      <name val="Calibri"/>
      <family val="2"/>
      <scheme val="minor"/>
    </font>
    <font>
      <b/>
      <sz val="11"/>
      <color rgb="FF0070C0"/>
      <name val="Calibri"/>
      <family val="2"/>
      <scheme val="minor"/>
    </font>
    <font>
      <b/>
      <sz val="11"/>
      <color rgb="FFFF0000"/>
      <name val="Calibri"/>
      <family val="2"/>
      <scheme val="minor"/>
    </font>
    <font>
      <strike/>
      <sz val="11"/>
      <color theme="1"/>
      <name val="Calibri"/>
      <family val="2"/>
      <scheme val="minor"/>
    </font>
    <font>
      <sz val="11"/>
      <color theme="1"/>
      <name val="Calibri"/>
      <family val="2"/>
      <scheme val="minor"/>
    </font>
    <font>
      <b/>
      <i/>
      <sz val="11"/>
      <color rgb="FFFF0000"/>
      <name val="Calibri"/>
      <family val="2"/>
      <scheme val="minor"/>
    </font>
    <font>
      <b/>
      <sz val="11"/>
      <color theme="5"/>
      <name val="Calibri"/>
      <family val="2"/>
      <scheme val="minor"/>
    </font>
    <font>
      <b/>
      <sz val="16"/>
      <color indexed="9"/>
      <name val="Calibri"/>
      <family val="2"/>
      <scheme val="minor"/>
    </font>
    <font>
      <sz val="10"/>
      <color theme="1"/>
      <name val="Calibri"/>
      <family val="2"/>
      <scheme val="minor"/>
    </font>
    <font>
      <sz val="11"/>
      <color rgb="FF00B050"/>
      <name val="Calibri"/>
      <family val="2"/>
      <scheme val="minor"/>
    </font>
    <font>
      <b/>
      <i/>
      <u/>
      <sz val="16"/>
      <color indexed="9"/>
      <name val="Calibri"/>
      <family val="2"/>
      <scheme val="minor"/>
    </font>
    <font>
      <sz val="12"/>
      <color theme="0"/>
      <name val="Calibri"/>
      <family val="2"/>
      <scheme val="minor"/>
    </font>
    <font>
      <b/>
      <sz val="12"/>
      <color theme="0"/>
      <name val="Calibri"/>
      <family val="2"/>
      <scheme val="minor"/>
    </font>
    <font>
      <b/>
      <sz val="16"/>
      <color indexed="81"/>
      <name val="Tahoma"/>
      <family val="2"/>
    </font>
    <font>
      <sz val="16"/>
      <color indexed="81"/>
      <name val="Tahoma"/>
      <family val="2"/>
    </font>
    <font>
      <b/>
      <sz val="15"/>
      <color indexed="81"/>
      <name val="Tahoma"/>
      <family val="2"/>
    </font>
    <font>
      <b/>
      <strike/>
      <sz val="11"/>
      <color rgb="FF0070C0"/>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4"/>
      <color theme="1"/>
      <name val="Calibri"/>
      <family val="2"/>
      <scheme val="minor"/>
    </font>
    <font>
      <b/>
      <sz val="11"/>
      <color theme="0"/>
      <name val="Calibri"/>
      <family val="2"/>
      <scheme val="minor"/>
    </font>
    <font>
      <b/>
      <sz val="14"/>
      <color theme="1"/>
      <name val="Calibri"/>
      <family val="2"/>
      <scheme val="minor"/>
    </font>
    <font>
      <b/>
      <sz val="13"/>
      <color rgb="FF0070C0"/>
      <name val="Calibri"/>
      <family val="2"/>
      <scheme val="minor"/>
    </font>
    <font>
      <b/>
      <sz val="12"/>
      <color theme="1"/>
      <name val="Calibri"/>
      <family val="2"/>
      <scheme val="minor"/>
    </font>
    <font>
      <b/>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rgb="FFFF0000"/>
        <bgColor indexed="64"/>
      </patternFill>
    </fill>
    <fill>
      <patternFill patternType="solid">
        <fgColor rgb="FF0070C0"/>
        <bgColor indexed="64"/>
      </patternFill>
    </fill>
    <fill>
      <patternFill patternType="solid">
        <fgColor theme="8"/>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rgb="FF00B050"/>
        <bgColor indexed="64"/>
      </patternFill>
    </fill>
    <fill>
      <patternFill patternType="solid">
        <fgColor rgb="FFFF33CC"/>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9" fontId="10" fillId="0" borderId="0" applyFont="0" applyFill="0" applyBorder="0" applyAlignment="0" applyProtection="0"/>
  </cellStyleXfs>
  <cellXfs count="101">
    <xf numFmtId="0" fontId="0" fillId="0" borderId="0" xfId="0"/>
    <xf numFmtId="164" fontId="0" fillId="0" borderId="0" xfId="0" applyNumberFormat="1"/>
    <xf numFmtId="0" fontId="1" fillId="0" borderId="0" xfId="0" applyFont="1"/>
    <xf numFmtId="0" fontId="0" fillId="0" borderId="0" xfId="0" applyAlignment="1">
      <alignment horizontal="right"/>
    </xf>
    <xf numFmtId="0" fontId="0" fillId="0" borderId="0" xfId="0" quotePrefix="1"/>
    <xf numFmtId="0" fontId="3" fillId="0" borderId="0" xfId="1"/>
    <xf numFmtId="0" fontId="4" fillId="0" borderId="0" xfId="0" applyFont="1"/>
    <xf numFmtId="0" fontId="1" fillId="0" borderId="0" xfId="0" applyFont="1" applyAlignment="1">
      <alignment horizontal="center" vertical="center" wrapText="1"/>
    </xf>
    <xf numFmtId="0" fontId="0" fillId="0" borderId="1" xfId="0" applyBorder="1" applyProtection="1">
      <protection locked="0"/>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164" fontId="0" fillId="0" borderId="0" xfId="0" applyNumberFormat="1" applyFill="1"/>
    <xf numFmtId="0" fontId="0" fillId="0" borderId="0" xfId="0" applyFill="1" applyBorder="1" applyProtection="1">
      <protection locked="0"/>
    </xf>
    <xf numFmtId="164" fontId="7" fillId="2" borderId="2" xfId="0" applyNumberFormat="1" applyFont="1" applyFill="1" applyBorder="1" applyProtection="1">
      <protection locked="0"/>
    </xf>
    <xf numFmtId="164" fontId="7" fillId="3" borderId="3" xfId="0" applyNumberFormat="1" applyFont="1" applyFill="1" applyBorder="1" applyProtection="1">
      <protection locked="0"/>
    </xf>
    <xf numFmtId="164" fontId="7" fillId="2" borderId="0" xfId="0" applyNumberFormat="1" applyFont="1" applyFill="1" applyBorder="1" applyProtection="1">
      <protection locked="0"/>
    </xf>
    <xf numFmtId="164" fontId="7" fillId="3" borderId="5" xfId="0" applyNumberFormat="1" applyFont="1" applyFill="1" applyBorder="1" applyProtection="1">
      <protection locked="0"/>
    </xf>
    <xf numFmtId="164" fontId="7" fillId="2" borderId="7" xfId="0" applyNumberFormat="1" applyFont="1" applyFill="1" applyBorder="1" applyProtection="1">
      <protection locked="0"/>
    </xf>
    <xf numFmtId="164" fontId="7" fillId="3" borderId="8" xfId="0" applyNumberFormat="1" applyFont="1" applyFill="1" applyBorder="1" applyProtection="1">
      <protection locked="0"/>
    </xf>
    <xf numFmtId="165" fontId="1" fillId="4" borderId="11" xfId="0" applyNumberFormat="1" applyFont="1" applyFill="1" applyBorder="1"/>
    <xf numFmtId="165" fontId="1" fillId="4" borderId="13" xfId="0" applyNumberFormat="1" applyFont="1" applyFill="1" applyBorder="1"/>
    <xf numFmtId="0" fontId="0" fillId="4" borderId="12" xfId="0" quotePrefix="1" applyFill="1" applyBorder="1"/>
    <xf numFmtId="0" fontId="0" fillId="4" borderId="14" xfId="0" quotePrefix="1" applyFill="1" applyBorder="1"/>
    <xf numFmtId="9" fontId="1" fillId="4" borderId="13" xfId="2" applyFont="1" applyFill="1" applyBorder="1"/>
    <xf numFmtId="0" fontId="1" fillId="4" borderId="9" xfId="0" applyFont="1" applyFill="1" applyBorder="1" applyAlignment="1">
      <alignment horizontal="center" vertical="center" wrapText="1"/>
    </xf>
    <xf numFmtId="0" fontId="1" fillId="4" borderId="10" xfId="0" applyFont="1" applyFill="1" applyBorder="1"/>
    <xf numFmtId="0" fontId="9" fillId="5" borderId="4" xfId="0" applyFont="1" applyFill="1" applyBorder="1" applyProtection="1">
      <protection locked="0"/>
    </xf>
    <xf numFmtId="164" fontId="7" fillId="5" borderId="0" xfId="0" applyNumberFormat="1" applyFont="1" applyFill="1" applyBorder="1" applyProtection="1">
      <protection locked="0"/>
    </xf>
    <xf numFmtId="164" fontId="7" fillId="5" borderId="5" xfId="0" applyNumberFormat="1" applyFont="1" applyFill="1" applyBorder="1" applyProtection="1">
      <protection locked="0"/>
    </xf>
    <xf numFmtId="164" fontId="0" fillId="5" borderId="0" xfId="0" applyNumberFormat="1" applyFill="1"/>
    <xf numFmtId="0" fontId="9" fillId="5" borderId="6" xfId="0" applyFont="1" applyFill="1" applyBorder="1" applyProtection="1">
      <protection locked="0"/>
    </xf>
    <xf numFmtId="164" fontId="7" fillId="5" borderId="7" xfId="0" applyNumberFormat="1" applyFont="1" applyFill="1" applyBorder="1" applyProtection="1">
      <protection locked="0"/>
    </xf>
    <xf numFmtId="164" fontId="7" fillId="5" borderId="8" xfId="0" applyNumberFormat="1" applyFont="1" applyFill="1" applyBorder="1" applyProtection="1">
      <protection locked="0"/>
    </xf>
    <xf numFmtId="0" fontId="0" fillId="0" borderId="15" xfId="0" applyBorder="1"/>
    <xf numFmtId="0" fontId="0" fillId="0" borderId="15" xfId="0" applyBorder="1" applyAlignment="1">
      <alignment horizontal="right"/>
    </xf>
    <xf numFmtId="0" fontId="0" fillId="0" borderId="0" xfId="0" applyFill="1" applyBorder="1" applyAlignment="1">
      <alignment horizontal="right"/>
    </xf>
    <xf numFmtId="0" fontId="1" fillId="0" borderId="15" xfId="0" applyFont="1" applyBorder="1"/>
    <xf numFmtId="165" fontId="1" fillId="4" borderId="16" xfId="0" applyNumberFormat="1" applyFont="1" applyFill="1" applyBorder="1"/>
    <xf numFmtId="0" fontId="0" fillId="4" borderId="17" xfId="0" quotePrefix="1" applyFill="1" applyBorder="1"/>
    <xf numFmtId="164" fontId="0" fillId="4" borderId="11" xfId="0" applyNumberFormat="1" applyFont="1" applyFill="1" applyBorder="1"/>
    <xf numFmtId="0" fontId="0" fillId="0" borderId="0" xfId="0" applyBorder="1"/>
    <xf numFmtId="0" fontId="0" fillId="0" borderId="0" xfId="0" applyBorder="1" applyAlignment="1">
      <alignment horizontal="right"/>
    </xf>
    <xf numFmtId="165" fontId="0" fillId="0" borderId="0" xfId="0" applyNumberFormat="1" applyAlignment="1">
      <alignment vertical="center"/>
    </xf>
    <xf numFmtId="0" fontId="0" fillId="0" borderId="0" xfId="0" applyAlignment="1">
      <alignment vertical="center"/>
    </xf>
    <xf numFmtId="165" fontId="0" fillId="0" borderId="0" xfId="0" applyNumberFormat="1" applyBorder="1" applyAlignment="1" applyProtection="1">
      <alignment vertical="center"/>
    </xf>
    <xf numFmtId="0" fontId="14" fillId="0" borderId="0" xfId="0" applyFont="1"/>
    <xf numFmtId="165" fontId="15" fillId="0" borderId="15" xfId="0" applyNumberFormat="1" applyFont="1" applyFill="1" applyBorder="1" applyAlignment="1">
      <alignment vertical="center"/>
    </xf>
    <xf numFmtId="0" fontId="0" fillId="0" borderId="4" xfId="0" applyFont="1" applyFill="1" applyBorder="1" applyProtection="1">
      <protection locked="0"/>
    </xf>
    <xf numFmtId="0" fontId="0" fillId="0" borderId="6" xfId="0" applyFont="1" applyFill="1" applyBorder="1" applyProtection="1">
      <protection locked="0"/>
    </xf>
    <xf numFmtId="165" fontId="0" fillId="0" borderId="15" xfId="0" applyNumberFormat="1" applyBorder="1" applyAlignment="1">
      <alignment vertical="center"/>
    </xf>
    <xf numFmtId="0" fontId="0" fillId="0" borderId="0" xfId="0" applyFill="1"/>
    <xf numFmtId="0" fontId="2" fillId="0" borderId="0" xfId="0" applyFont="1" applyFill="1" applyBorder="1"/>
    <xf numFmtId="0" fontId="0" fillId="0" borderId="0" xfId="0" applyFill="1" applyBorder="1"/>
    <xf numFmtId="0" fontId="0" fillId="0" borderId="0" xfId="0" quotePrefix="1" applyFont="1" applyFill="1" applyBorder="1" applyAlignment="1">
      <alignment horizontal="left" vertical="center"/>
    </xf>
    <xf numFmtId="0" fontId="0" fillId="0" borderId="0" xfId="0" applyFont="1"/>
    <xf numFmtId="0" fontId="17" fillId="7" borderId="0" xfId="0" applyFont="1" applyFill="1"/>
    <xf numFmtId="0" fontId="18" fillId="7" borderId="0" xfId="0" applyFont="1" applyFill="1" applyAlignment="1">
      <alignment horizontal="right" vertical="center"/>
    </xf>
    <xf numFmtId="165" fontId="18" fillId="7" borderId="0" xfId="0" applyNumberFormat="1" applyFont="1" applyFill="1" applyAlignment="1">
      <alignment horizontal="left"/>
    </xf>
    <xf numFmtId="0" fontId="9" fillId="0" borderId="4" xfId="0" applyFont="1" applyFill="1" applyBorder="1" applyProtection="1">
      <protection locked="0"/>
    </xf>
    <xf numFmtId="164" fontId="22" fillId="2" borderId="0" xfId="0" applyNumberFormat="1" applyFont="1" applyFill="1" applyBorder="1" applyProtection="1">
      <protection locked="0"/>
    </xf>
    <xf numFmtId="164" fontId="22" fillId="3" borderId="5" xfId="0" applyNumberFormat="1" applyFont="1" applyFill="1" applyBorder="1" applyProtection="1">
      <protection locked="0"/>
    </xf>
    <xf numFmtId="165" fontId="0" fillId="0" borderId="0" xfId="0" applyNumberFormat="1" applyFill="1" applyAlignment="1">
      <alignment vertical="center"/>
    </xf>
    <xf numFmtId="164" fontId="6" fillId="0" borderId="0" xfId="0" applyNumberFormat="1" applyFont="1"/>
    <xf numFmtId="164" fontId="6" fillId="5" borderId="0" xfId="0" applyNumberFormat="1" applyFont="1" applyFill="1"/>
    <xf numFmtId="0" fontId="0" fillId="10" borderId="0" xfId="0" applyFill="1"/>
    <xf numFmtId="0" fontId="23" fillId="9" borderId="0" xfId="0" applyFont="1" applyFill="1"/>
    <xf numFmtId="0" fontId="23" fillId="11" borderId="0" xfId="0" applyFont="1" applyFill="1"/>
    <xf numFmtId="0" fontId="23" fillId="12" borderId="0" xfId="0" applyFont="1" applyFill="1"/>
    <xf numFmtId="0" fontId="24" fillId="10" borderId="0" xfId="0" applyFont="1" applyFill="1"/>
    <xf numFmtId="0" fontId="25" fillId="10" borderId="0" xfId="0" applyFont="1" applyFill="1"/>
    <xf numFmtId="0" fontId="26" fillId="10" borderId="0" xfId="0" applyFont="1" applyFill="1"/>
    <xf numFmtId="0" fontId="27" fillId="10" borderId="0" xfId="0" applyFont="1" applyFill="1"/>
    <xf numFmtId="164" fontId="7" fillId="2" borderId="16" xfId="0" applyNumberFormat="1" applyFont="1" applyFill="1" applyBorder="1" applyProtection="1">
      <protection locked="0"/>
    </xf>
    <xf numFmtId="164" fontId="7" fillId="3" borderId="17" xfId="0" applyNumberFormat="1" applyFont="1" applyFill="1" applyBorder="1" applyProtection="1">
      <protection locked="0"/>
    </xf>
    <xf numFmtId="164" fontId="7" fillId="2" borderId="11" xfId="0" applyNumberFormat="1" applyFont="1" applyFill="1" applyBorder="1" applyProtection="1">
      <protection locked="0"/>
    </xf>
    <xf numFmtId="164" fontId="7" fillId="3" borderId="12" xfId="0" applyNumberFormat="1" applyFont="1" applyFill="1" applyBorder="1" applyProtection="1">
      <protection locked="0"/>
    </xf>
    <xf numFmtId="164" fontId="7" fillId="2" borderId="13" xfId="0" applyNumberFormat="1" applyFont="1" applyFill="1" applyBorder="1" applyProtection="1">
      <protection locked="0"/>
    </xf>
    <xf numFmtId="164" fontId="7" fillId="3" borderId="14" xfId="0" applyNumberFormat="1" applyFont="1" applyFill="1" applyBorder="1" applyProtection="1">
      <protection locked="0"/>
    </xf>
    <xf numFmtId="164" fontId="7" fillId="2" borderId="0" xfId="0"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center" vertical="center" wrapText="1"/>
      <protection locked="0"/>
    </xf>
    <xf numFmtId="0" fontId="0" fillId="0" borderId="0" xfId="0" applyAlignment="1">
      <alignment horizontal="center"/>
    </xf>
    <xf numFmtId="164" fontId="30" fillId="2" borderId="18" xfId="0" applyNumberFormat="1" applyFont="1" applyFill="1" applyBorder="1" applyProtection="1">
      <protection locked="0"/>
    </xf>
    <xf numFmtId="164" fontId="30" fillId="3" borderId="19" xfId="0" applyNumberFormat="1" applyFont="1" applyFill="1" applyBorder="1" applyProtection="1">
      <protection locked="0"/>
    </xf>
    <xf numFmtId="0" fontId="0" fillId="0" borderId="0" xfId="0" quotePrefix="1" applyAlignment="1">
      <alignment horizontal="center"/>
    </xf>
    <xf numFmtId="0" fontId="0" fillId="10" borderId="0" xfId="0" applyFill="1" applyAlignment="1">
      <alignment horizontal="center"/>
    </xf>
    <xf numFmtId="0" fontId="23" fillId="12" borderId="0" xfId="0" applyFont="1" applyFill="1" applyAlignment="1">
      <alignment horizontal="center"/>
    </xf>
    <xf numFmtId="0" fontId="23" fillId="8" borderId="0" xfId="0" applyFont="1" applyFill="1" applyAlignment="1">
      <alignment horizontal="center"/>
    </xf>
    <xf numFmtId="0" fontId="18" fillId="8" borderId="0" xfId="0" applyFont="1" applyFill="1" applyAlignment="1">
      <alignment horizontal="center"/>
    </xf>
    <xf numFmtId="0" fontId="18" fillId="12" borderId="0" xfId="0" applyFont="1" applyFill="1" applyAlignment="1">
      <alignment horizontal="center"/>
    </xf>
    <xf numFmtId="0" fontId="31" fillId="10" borderId="0" xfId="0" applyFont="1" applyFill="1" applyAlignment="1">
      <alignment horizontal="center"/>
    </xf>
    <xf numFmtId="0" fontId="28" fillId="12" borderId="0" xfId="0" applyFont="1" applyFill="1"/>
    <xf numFmtId="0" fontId="28" fillId="14" borderId="0" xfId="0" applyFont="1" applyFill="1"/>
    <xf numFmtId="0" fontId="32" fillId="15" borderId="0" xfId="0" applyFont="1" applyFill="1"/>
    <xf numFmtId="0" fontId="23" fillId="8" borderId="0" xfId="0" applyFont="1" applyFill="1" applyAlignment="1">
      <alignment horizontal="right"/>
    </xf>
    <xf numFmtId="0" fontId="23" fillId="13" borderId="0" xfId="0" applyFont="1" applyFill="1"/>
    <xf numFmtId="164" fontId="30" fillId="2" borderId="18" xfId="0" applyNumberFormat="1" applyFont="1" applyFill="1" applyBorder="1" applyProtection="1"/>
    <xf numFmtId="164" fontId="30" fillId="3" borderId="19" xfId="0" applyNumberFormat="1" applyFont="1" applyFill="1" applyBorder="1" applyProtection="1"/>
    <xf numFmtId="0" fontId="29" fillId="0" borderId="7" xfId="0" applyFont="1" applyBorder="1" applyAlignment="1">
      <alignment horizontal="center"/>
    </xf>
    <xf numFmtId="0" fontId="13" fillId="6" borderId="0" xfId="0" applyFont="1" applyFill="1" applyAlignment="1">
      <alignment horizontal="center"/>
    </xf>
    <xf numFmtId="0" fontId="13" fillId="9" borderId="0" xfId="0" applyFont="1" applyFill="1" applyAlignment="1">
      <alignment horizontal="center"/>
    </xf>
    <xf numFmtId="0" fontId="13" fillId="8" borderId="0" xfId="0" applyFont="1" applyFill="1" applyAlignment="1">
      <alignment horizontal="center"/>
    </xf>
  </cellXfs>
  <cellStyles count="3">
    <cellStyle name="Hyperlink" xfId="1" builtinId="8"/>
    <cellStyle name="Normal" xfId="0" builtinId="0"/>
    <cellStyle name="Percent" xfId="2" builtinId="5"/>
  </cellStyles>
  <dxfs count="6">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18</xdr:col>
      <xdr:colOff>446400</xdr:colOff>
      <xdr:row>20</xdr:row>
      <xdr:rowOff>18738</xdr:rowOff>
    </xdr:to>
    <xdr:pic>
      <xdr:nvPicPr>
        <xdr:cNvPr id="2" name="Picture 1">
          <a:extLst>
            <a:ext uri="{FF2B5EF4-FFF2-40B4-BE49-F238E27FC236}">
              <a16:creationId xmlns:a16="http://schemas.microsoft.com/office/drawing/2014/main" id="{1F04A91C-B5EB-4BC0-B922-309CD8E13493}"/>
            </a:ext>
          </a:extLst>
        </xdr:cNvPr>
        <xdr:cNvPicPr>
          <a:picLocks noChangeAspect="1"/>
        </xdr:cNvPicPr>
      </xdr:nvPicPr>
      <xdr:blipFill>
        <a:blip xmlns:r="http://schemas.openxmlformats.org/officeDocument/2006/relationships" r:embed="rId1"/>
        <a:stretch>
          <a:fillRect/>
        </a:stretch>
      </xdr:blipFill>
      <xdr:spPr>
        <a:xfrm>
          <a:off x="857250" y="1333500"/>
          <a:ext cx="10200000" cy="2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10</xdr:row>
      <xdr:rowOff>0</xdr:rowOff>
    </xdr:from>
    <xdr:to>
      <xdr:col>27</xdr:col>
      <xdr:colOff>233964</xdr:colOff>
      <xdr:row>50</xdr:row>
      <xdr:rowOff>180000</xdr:rowOff>
    </xdr:to>
    <xdr:grpSp>
      <xdr:nvGrpSpPr>
        <xdr:cNvPr id="21" name="Group 20">
          <a:extLst>
            <a:ext uri="{FF2B5EF4-FFF2-40B4-BE49-F238E27FC236}">
              <a16:creationId xmlns:a16="http://schemas.microsoft.com/office/drawing/2014/main" id="{BAE2CF77-363D-4437-87CD-6AF765DD6F7A}"/>
            </a:ext>
          </a:extLst>
        </xdr:cNvPr>
        <xdr:cNvGrpSpPr/>
      </xdr:nvGrpSpPr>
      <xdr:grpSpPr>
        <a:xfrm>
          <a:off x="851647" y="1905000"/>
          <a:ext cx="15361905" cy="7800000"/>
          <a:chOff x="851647" y="1714500"/>
          <a:chExt cx="15361905" cy="7800000"/>
        </a:xfrm>
      </xdr:grpSpPr>
      <xdr:pic>
        <xdr:nvPicPr>
          <xdr:cNvPr id="11" name="Picture 10">
            <a:extLst>
              <a:ext uri="{FF2B5EF4-FFF2-40B4-BE49-F238E27FC236}">
                <a16:creationId xmlns:a16="http://schemas.microsoft.com/office/drawing/2014/main" id="{FC40987D-A467-49BF-AA1D-1B04ABC871B6}"/>
              </a:ext>
            </a:extLst>
          </xdr:cNvPr>
          <xdr:cNvPicPr>
            <a:picLocks noChangeAspect="1"/>
          </xdr:cNvPicPr>
        </xdr:nvPicPr>
        <xdr:blipFill>
          <a:blip xmlns:r="http://schemas.openxmlformats.org/officeDocument/2006/relationships" r:embed="rId1"/>
          <a:stretch>
            <a:fillRect/>
          </a:stretch>
        </xdr:blipFill>
        <xdr:spPr>
          <a:xfrm>
            <a:off x="851647" y="1714500"/>
            <a:ext cx="15361905" cy="7800000"/>
          </a:xfrm>
          <a:prstGeom prst="rect">
            <a:avLst/>
          </a:prstGeom>
        </xdr:spPr>
      </xdr:pic>
      <xdr:sp macro="" textlink="">
        <xdr:nvSpPr>
          <xdr:cNvPr id="12" name="Oval 11">
            <a:extLst>
              <a:ext uri="{FF2B5EF4-FFF2-40B4-BE49-F238E27FC236}">
                <a16:creationId xmlns:a16="http://schemas.microsoft.com/office/drawing/2014/main" id="{01C71E6B-921B-4482-9768-102025EDEF47}"/>
              </a:ext>
            </a:extLst>
          </xdr:cNvPr>
          <xdr:cNvSpPr/>
        </xdr:nvSpPr>
        <xdr:spPr>
          <a:xfrm>
            <a:off x="1445557" y="5334000"/>
            <a:ext cx="1658471" cy="683559"/>
          </a:xfrm>
          <a:prstGeom prst="ellipse">
            <a:avLst/>
          </a:prstGeom>
          <a:solidFill>
            <a:srgbClr val="0070C0">
              <a:alpha val="5000"/>
            </a:srgb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Oval 12">
            <a:extLst>
              <a:ext uri="{FF2B5EF4-FFF2-40B4-BE49-F238E27FC236}">
                <a16:creationId xmlns:a16="http://schemas.microsoft.com/office/drawing/2014/main" id="{6093738A-BD50-4CEA-A01C-227C75178ECB}"/>
              </a:ext>
            </a:extLst>
          </xdr:cNvPr>
          <xdr:cNvSpPr/>
        </xdr:nvSpPr>
        <xdr:spPr>
          <a:xfrm>
            <a:off x="14309912" y="8713694"/>
            <a:ext cx="1485898" cy="683559"/>
          </a:xfrm>
          <a:prstGeom prst="ellipse">
            <a:avLst/>
          </a:prstGeom>
          <a:solidFill>
            <a:srgbClr val="C00000">
              <a:alpha val="5000"/>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Oval 13">
            <a:extLst>
              <a:ext uri="{FF2B5EF4-FFF2-40B4-BE49-F238E27FC236}">
                <a16:creationId xmlns:a16="http://schemas.microsoft.com/office/drawing/2014/main" id="{81A8608A-1FBE-43E4-BF9B-E87A234BE061}"/>
              </a:ext>
            </a:extLst>
          </xdr:cNvPr>
          <xdr:cNvSpPr/>
        </xdr:nvSpPr>
        <xdr:spPr>
          <a:xfrm>
            <a:off x="4231339" y="5340724"/>
            <a:ext cx="1658471" cy="683559"/>
          </a:xfrm>
          <a:prstGeom prst="ellipse">
            <a:avLst/>
          </a:prstGeom>
          <a:solidFill>
            <a:srgbClr val="0070C0">
              <a:alpha val="5000"/>
            </a:srgb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Oval 14">
            <a:extLst>
              <a:ext uri="{FF2B5EF4-FFF2-40B4-BE49-F238E27FC236}">
                <a16:creationId xmlns:a16="http://schemas.microsoft.com/office/drawing/2014/main" id="{81FA7F42-C729-40A8-BD39-1B813F31FFD7}"/>
              </a:ext>
            </a:extLst>
          </xdr:cNvPr>
          <xdr:cNvSpPr/>
        </xdr:nvSpPr>
        <xdr:spPr>
          <a:xfrm>
            <a:off x="14379386" y="4002742"/>
            <a:ext cx="1658471" cy="683559"/>
          </a:xfrm>
          <a:prstGeom prst="ellipse">
            <a:avLst/>
          </a:prstGeom>
          <a:solidFill>
            <a:schemeClr val="accent4">
              <a:alpha val="5000"/>
            </a:schemeClr>
          </a:solidFill>
          <a:ln w="2222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Oval 15">
            <a:extLst>
              <a:ext uri="{FF2B5EF4-FFF2-40B4-BE49-F238E27FC236}">
                <a16:creationId xmlns:a16="http://schemas.microsoft.com/office/drawing/2014/main" id="{C20E05E5-C283-4A3D-8F02-2B1712C2A1ED}"/>
              </a:ext>
            </a:extLst>
          </xdr:cNvPr>
          <xdr:cNvSpPr/>
        </xdr:nvSpPr>
        <xdr:spPr>
          <a:xfrm>
            <a:off x="7174003" y="8494059"/>
            <a:ext cx="1658471" cy="259978"/>
          </a:xfrm>
          <a:prstGeom prst="ellipse">
            <a:avLst/>
          </a:prstGeom>
          <a:solidFill>
            <a:schemeClr val="accent6">
              <a:alpha val="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9</xdr:row>
      <xdr:rowOff>190499</xdr:rowOff>
    </xdr:from>
    <xdr:to>
      <xdr:col>17</xdr:col>
      <xdr:colOff>390215</xdr:colOff>
      <xdr:row>36</xdr:row>
      <xdr:rowOff>100852</xdr:rowOff>
    </xdr:to>
    <xdr:grpSp>
      <xdr:nvGrpSpPr>
        <xdr:cNvPr id="5" name="Group 4">
          <a:extLst>
            <a:ext uri="{FF2B5EF4-FFF2-40B4-BE49-F238E27FC236}">
              <a16:creationId xmlns:a16="http://schemas.microsoft.com/office/drawing/2014/main" id="{FCABDDAC-E464-4BAC-8413-547CEEE791AC}"/>
            </a:ext>
          </a:extLst>
        </xdr:cNvPr>
        <xdr:cNvGrpSpPr/>
      </xdr:nvGrpSpPr>
      <xdr:grpSpPr>
        <a:xfrm>
          <a:off x="2667000" y="1904999"/>
          <a:ext cx="7651627" cy="5053853"/>
          <a:chOff x="2667000" y="1904999"/>
          <a:chExt cx="7651627" cy="5053853"/>
        </a:xfrm>
      </xdr:grpSpPr>
      <xdr:pic>
        <xdr:nvPicPr>
          <xdr:cNvPr id="12" name="Picture 11">
            <a:extLst>
              <a:ext uri="{FF2B5EF4-FFF2-40B4-BE49-F238E27FC236}">
                <a16:creationId xmlns:a16="http://schemas.microsoft.com/office/drawing/2014/main" id="{837EE712-16C2-4C4A-AB91-F69185F71B62}"/>
              </a:ext>
            </a:extLst>
          </xdr:cNvPr>
          <xdr:cNvPicPr>
            <a:picLocks noChangeAspect="1"/>
          </xdr:cNvPicPr>
        </xdr:nvPicPr>
        <xdr:blipFill>
          <a:blip xmlns:r="http://schemas.openxmlformats.org/officeDocument/2006/relationships" r:embed="rId1"/>
          <a:stretch>
            <a:fillRect/>
          </a:stretch>
        </xdr:blipFill>
        <xdr:spPr>
          <a:xfrm>
            <a:off x="2667000" y="1904999"/>
            <a:ext cx="7651627" cy="5053853"/>
          </a:xfrm>
          <a:prstGeom prst="rect">
            <a:avLst/>
          </a:prstGeom>
        </xdr:spPr>
      </xdr:pic>
      <xdr:sp macro="" textlink="">
        <xdr:nvSpPr>
          <xdr:cNvPr id="3" name="Oval 2">
            <a:extLst>
              <a:ext uri="{FF2B5EF4-FFF2-40B4-BE49-F238E27FC236}">
                <a16:creationId xmlns:a16="http://schemas.microsoft.com/office/drawing/2014/main" id="{E0411B9D-3DF4-4C69-993B-03F699B258D0}"/>
              </a:ext>
            </a:extLst>
          </xdr:cNvPr>
          <xdr:cNvSpPr/>
        </xdr:nvSpPr>
        <xdr:spPr>
          <a:xfrm>
            <a:off x="9648264" y="2633383"/>
            <a:ext cx="358588" cy="313765"/>
          </a:xfrm>
          <a:prstGeom prst="ellipse">
            <a:avLst/>
          </a:prstGeom>
          <a:solidFill>
            <a:srgbClr val="C00000">
              <a:alpha val="10000"/>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0</xdr:colOff>
      <xdr:row>40</xdr:row>
      <xdr:rowOff>0</xdr:rowOff>
    </xdr:from>
    <xdr:to>
      <xdr:col>15</xdr:col>
      <xdr:colOff>300494</xdr:colOff>
      <xdr:row>52</xdr:row>
      <xdr:rowOff>114000</xdr:rowOff>
    </xdr:to>
    <xdr:grpSp>
      <xdr:nvGrpSpPr>
        <xdr:cNvPr id="14" name="Group 13">
          <a:extLst>
            <a:ext uri="{FF2B5EF4-FFF2-40B4-BE49-F238E27FC236}">
              <a16:creationId xmlns:a16="http://schemas.microsoft.com/office/drawing/2014/main" id="{2D38C50F-5B2D-42E4-A4D1-D4CFC4E0BB63}"/>
            </a:ext>
          </a:extLst>
        </xdr:cNvPr>
        <xdr:cNvGrpSpPr/>
      </xdr:nvGrpSpPr>
      <xdr:grpSpPr>
        <a:xfrm>
          <a:off x="1456765" y="7620000"/>
          <a:ext cx="7561905" cy="2400000"/>
          <a:chOff x="1456765" y="7620000"/>
          <a:chExt cx="7561905" cy="2400000"/>
        </a:xfrm>
      </xdr:grpSpPr>
      <xdr:pic>
        <xdr:nvPicPr>
          <xdr:cNvPr id="4" name="Picture 3">
            <a:extLst>
              <a:ext uri="{FF2B5EF4-FFF2-40B4-BE49-F238E27FC236}">
                <a16:creationId xmlns:a16="http://schemas.microsoft.com/office/drawing/2014/main" id="{E250E06E-CABD-46C1-9532-B193EF02B2FD}"/>
              </a:ext>
            </a:extLst>
          </xdr:cNvPr>
          <xdr:cNvPicPr>
            <a:picLocks noChangeAspect="1"/>
          </xdr:cNvPicPr>
        </xdr:nvPicPr>
        <xdr:blipFill>
          <a:blip xmlns:r="http://schemas.openxmlformats.org/officeDocument/2006/relationships" r:embed="rId2"/>
          <a:stretch>
            <a:fillRect/>
          </a:stretch>
        </xdr:blipFill>
        <xdr:spPr>
          <a:xfrm>
            <a:off x="1456765" y="7620000"/>
            <a:ext cx="7561905" cy="2400000"/>
          </a:xfrm>
          <a:prstGeom prst="rect">
            <a:avLst/>
          </a:prstGeom>
        </xdr:spPr>
      </xdr:pic>
      <xdr:sp macro="" textlink="">
        <xdr:nvSpPr>
          <xdr:cNvPr id="13" name="Oval 12">
            <a:extLst>
              <a:ext uri="{FF2B5EF4-FFF2-40B4-BE49-F238E27FC236}">
                <a16:creationId xmlns:a16="http://schemas.microsoft.com/office/drawing/2014/main" id="{26FC866D-80B3-4938-AEFC-374C7A8A0B07}"/>
              </a:ext>
            </a:extLst>
          </xdr:cNvPr>
          <xdr:cNvSpPr/>
        </xdr:nvSpPr>
        <xdr:spPr>
          <a:xfrm>
            <a:off x="4997823" y="8494059"/>
            <a:ext cx="2610971" cy="728382"/>
          </a:xfrm>
          <a:prstGeom prst="ellipse">
            <a:avLst/>
          </a:prstGeom>
          <a:solidFill>
            <a:srgbClr val="FFC000">
              <a:alpha val="10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29</xdr:col>
      <xdr:colOff>571407</xdr:colOff>
      <xdr:row>23</xdr:row>
      <xdr:rowOff>123264</xdr:rowOff>
    </xdr:to>
    <xdr:grpSp>
      <xdr:nvGrpSpPr>
        <xdr:cNvPr id="11" name="Group 10">
          <a:extLst>
            <a:ext uri="{FF2B5EF4-FFF2-40B4-BE49-F238E27FC236}">
              <a16:creationId xmlns:a16="http://schemas.microsoft.com/office/drawing/2014/main" id="{16E49191-5A2B-4C92-B265-C2F500EA1E10}"/>
            </a:ext>
          </a:extLst>
        </xdr:cNvPr>
        <xdr:cNvGrpSpPr/>
      </xdr:nvGrpSpPr>
      <xdr:grpSpPr>
        <a:xfrm>
          <a:off x="6454588" y="3036794"/>
          <a:ext cx="13278878" cy="1837764"/>
          <a:chOff x="6454588" y="2655794"/>
          <a:chExt cx="13278878" cy="1837764"/>
        </a:xfrm>
      </xdr:grpSpPr>
      <xdr:pic>
        <xdr:nvPicPr>
          <xdr:cNvPr id="2" name="Picture 1">
            <a:extLst>
              <a:ext uri="{FF2B5EF4-FFF2-40B4-BE49-F238E27FC236}">
                <a16:creationId xmlns:a16="http://schemas.microsoft.com/office/drawing/2014/main" id="{C88A40BE-264D-48B3-AAAD-4D26906D79E0}"/>
              </a:ext>
            </a:extLst>
          </xdr:cNvPr>
          <xdr:cNvPicPr>
            <a:picLocks noChangeAspect="1"/>
          </xdr:cNvPicPr>
        </xdr:nvPicPr>
        <xdr:blipFill>
          <a:blip xmlns:r="http://schemas.openxmlformats.org/officeDocument/2006/relationships" r:embed="rId1"/>
          <a:stretch>
            <a:fillRect/>
          </a:stretch>
        </xdr:blipFill>
        <xdr:spPr>
          <a:xfrm>
            <a:off x="6454588" y="2655794"/>
            <a:ext cx="13278878" cy="1837764"/>
          </a:xfrm>
          <a:prstGeom prst="rect">
            <a:avLst/>
          </a:prstGeom>
        </xdr:spPr>
      </xdr:pic>
      <xdr:sp macro="" textlink="">
        <xdr:nvSpPr>
          <xdr:cNvPr id="5" name="Oval 4">
            <a:extLst>
              <a:ext uri="{FF2B5EF4-FFF2-40B4-BE49-F238E27FC236}">
                <a16:creationId xmlns:a16="http://schemas.microsoft.com/office/drawing/2014/main" id="{C4D707DE-761E-482A-B2B0-2235C1C2F853}"/>
              </a:ext>
            </a:extLst>
          </xdr:cNvPr>
          <xdr:cNvSpPr/>
        </xdr:nvSpPr>
        <xdr:spPr>
          <a:xfrm>
            <a:off x="11598088" y="3283323"/>
            <a:ext cx="963706" cy="437029"/>
          </a:xfrm>
          <a:prstGeom prst="ellipse">
            <a:avLst/>
          </a:prstGeom>
          <a:solidFill>
            <a:schemeClr val="accent1">
              <a:lumMod val="60000"/>
              <a:lumOff val="40000"/>
              <a:alpha val="2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Oval 7">
            <a:extLst>
              <a:ext uri="{FF2B5EF4-FFF2-40B4-BE49-F238E27FC236}">
                <a16:creationId xmlns:a16="http://schemas.microsoft.com/office/drawing/2014/main" id="{DDFA393B-E103-4D6E-BB7D-1DC68F18812D}"/>
              </a:ext>
            </a:extLst>
          </xdr:cNvPr>
          <xdr:cNvSpPr/>
        </xdr:nvSpPr>
        <xdr:spPr>
          <a:xfrm>
            <a:off x="11385177" y="3951199"/>
            <a:ext cx="1116103" cy="437029"/>
          </a:xfrm>
          <a:prstGeom prst="ellipse">
            <a:avLst/>
          </a:prstGeom>
          <a:solidFill>
            <a:schemeClr val="accent2">
              <a:lumMod val="75000"/>
              <a:alpha val="2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0</xdr:colOff>
      <xdr:row>28</xdr:row>
      <xdr:rowOff>0</xdr:rowOff>
    </xdr:from>
    <xdr:to>
      <xdr:col>29</xdr:col>
      <xdr:colOff>574549</xdr:colOff>
      <xdr:row>37</xdr:row>
      <xdr:rowOff>123264</xdr:rowOff>
    </xdr:to>
    <xdr:grpSp>
      <xdr:nvGrpSpPr>
        <xdr:cNvPr id="12" name="Group 11">
          <a:extLst>
            <a:ext uri="{FF2B5EF4-FFF2-40B4-BE49-F238E27FC236}">
              <a16:creationId xmlns:a16="http://schemas.microsoft.com/office/drawing/2014/main" id="{4EE2FC74-8CE0-457F-91FE-C09F30D18DB8}"/>
            </a:ext>
          </a:extLst>
        </xdr:cNvPr>
        <xdr:cNvGrpSpPr/>
      </xdr:nvGrpSpPr>
      <xdr:grpSpPr>
        <a:xfrm>
          <a:off x="6454588" y="5715000"/>
          <a:ext cx="13282020" cy="1837764"/>
          <a:chOff x="6454588" y="5334000"/>
          <a:chExt cx="13282020" cy="1837764"/>
        </a:xfrm>
      </xdr:grpSpPr>
      <xdr:pic>
        <xdr:nvPicPr>
          <xdr:cNvPr id="3" name="Picture 2">
            <a:extLst>
              <a:ext uri="{FF2B5EF4-FFF2-40B4-BE49-F238E27FC236}">
                <a16:creationId xmlns:a16="http://schemas.microsoft.com/office/drawing/2014/main" id="{D10E450F-F5A3-4737-AC2D-F49CB05AE89D}"/>
              </a:ext>
            </a:extLst>
          </xdr:cNvPr>
          <xdr:cNvPicPr>
            <a:picLocks noChangeAspect="1"/>
          </xdr:cNvPicPr>
        </xdr:nvPicPr>
        <xdr:blipFill>
          <a:blip xmlns:r="http://schemas.openxmlformats.org/officeDocument/2006/relationships" r:embed="rId2"/>
          <a:stretch>
            <a:fillRect/>
          </a:stretch>
        </xdr:blipFill>
        <xdr:spPr>
          <a:xfrm>
            <a:off x="6454588" y="5334000"/>
            <a:ext cx="13282020" cy="1837764"/>
          </a:xfrm>
          <a:prstGeom prst="rect">
            <a:avLst/>
          </a:prstGeom>
        </xdr:spPr>
      </xdr:pic>
      <xdr:sp macro="" textlink="">
        <xdr:nvSpPr>
          <xdr:cNvPr id="6" name="Oval 5">
            <a:extLst>
              <a:ext uri="{FF2B5EF4-FFF2-40B4-BE49-F238E27FC236}">
                <a16:creationId xmlns:a16="http://schemas.microsoft.com/office/drawing/2014/main" id="{A187F062-76B2-421F-890D-00C9EB3506A3}"/>
              </a:ext>
            </a:extLst>
          </xdr:cNvPr>
          <xdr:cNvSpPr/>
        </xdr:nvSpPr>
        <xdr:spPr>
          <a:xfrm>
            <a:off x="11638429" y="5990664"/>
            <a:ext cx="963706" cy="437029"/>
          </a:xfrm>
          <a:prstGeom prst="ellipse">
            <a:avLst/>
          </a:prstGeom>
          <a:solidFill>
            <a:schemeClr val="accent1">
              <a:lumMod val="60000"/>
              <a:lumOff val="40000"/>
              <a:alpha val="2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Oval 8">
            <a:extLst>
              <a:ext uri="{FF2B5EF4-FFF2-40B4-BE49-F238E27FC236}">
                <a16:creationId xmlns:a16="http://schemas.microsoft.com/office/drawing/2014/main" id="{AEBFE401-302A-4C21-9399-9449A01F014A}"/>
              </a:ext>
            </a:extLst>
          </xdr:cNvPr>
          <xdr:cNvSpPr/>
        </xdr:nvSpPr>
        <xdr:spPr>
          <a:xfrm>
            <a:off x="11559989" y="6692158"/>
            <a:ext cx="1116103" cy="437029"/>
          </a:xfrm>
          <a:prstGeom prst="ellipse">
            <a:avLst/>
          </a:prstGeom>
          <a:solidFill>
            <a:schemeClr val="accent2">
              <a:lumMod val="75000"/>
              <a:alpha val="2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0</xdr:colOff>
      <xdr:row>42</xdr:row>
      <xdr:rowOff>0</xdr:rowOff>
    </xdr:from>
    <xdr:to>
      <xdr:col>30</xdr:col>
      <xdr:colOff>33357</xdr:colOff>
      <xdr:row>51</xdr:row>
      <xdr:rowOff>134470</xdr:rowOff>
    </xdr:to>
    <xdr:grpSp>
      <xdr:nvGrpSpPr>
        <xdr:cNvPr id="13" name="Group 12">
          <a:extLst>
            <a:ext uri="{FF2B5EF4-FFF2-40B4-BE49-F238E27FC236}">
              <a16:creationId xmlns:a16="http://schemas.microsoft.com/office/drawing/2014/main" id="{64BAC700-A233-490D-A6ED-884B1D110FE9}"/>
            </a:ext>
          </a:extLst>
        </xdr:cNvPr>
        <xdr:cNvGrpSpPr/>
      </xdr:nvGrpSpPr>
      <xdr:grpSpPr>
        <a:xfrm>
          <a:off x="6454588" y="8393206"/>
          <a:ext cx="13345945" cy="1848970"/>
          <a:chOff x="6454588" y="8012206"/>
          <a:chExt cx="13345945" cy="1848970"/>
        </a:xfrm>
      </xdr:grpSpPr>
      <xdr:pic>
        <xdr:nvPicPr>
          <xdr:cNvPr id="4" name="Picture 3">
            <a:extLst>
              <a:ext uri="{FF2B5EF4-FFF2-40B4-BE49-F238E27FC236}">
                <a16:creationId xmlns:a16="http://schemas.microsoft.com/office/drawing/2014/main" id="{B6ED6F8A-5F27-4620-909A-CD33A778D152}"/>
              </a:ext>
            </a:extLst>
          </xdr:cNvPr>
          <xdr:cNvPicPr>
            <a:picLocks noChangeAspect="1"/>
          </xdr:cNvPicPr>
        </xdr:nvPicPr>
        <xdr:blipFill>
          <a:blip xmlns:r="http://schemas.openxmlformats.org/officeDocument/2006/relationships" r:embed="rId3"/>
          <a:stretch>
            <a:fillRect/>
          </a:stretch>
        </xdr:blipFill>
        <xdr:spPr>
          <a:xfrm>
            <a:off x="6454588" y="8012206"/>
            <a:ext cx="13345945" cy="1848970"/>
          </a:xfrm>
          <a:prstGeom prst="rect">
            <a:avLst/>
          </a:prstGeom>
        </xdr:spPr>
      </xdr:pic>
      <xdr:sp macro="" textlink="">
        <xdr:nvSpPr>
          <xdr:cNvPr id="7" name="Oval 6">
            <a:extLst>
              <a:ext uri="{FF2B5EF4-FFF2-40B4-BE49-F238E27FC236}">
                <a16:creationId xmlns:a16="http://schemas.microsoft.com/office/drawing/2014/main" id="{76BA3E55-C99F-4A9C-8C6E-3D493D0BDFFD}"/>
              </a:ext>
            </a:extLst>
          </xdr:cNvPr>
          <xdr:cNvSpPr/>
        </xdr:nvSpPr>
        <xdr:spPr>
          <a:xfrm>
            <a:off x="11627223" y="8668870"/>
            <a:ext cx="963706" cy="437029"/>
          </a:xfrm>
          <a:prstGeom prst="ellipse">
            <a:avLst/>
          </a:prstGeom>
          <a:solidFill>
            <a:schemeClr val="accent1">
              <a:lumMod val="60000"/>
              <a:lumOff val="40000"/>
              <a:alpha val="2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Oval 9">
            <a:extLst>
              <a:ext uri="{FF2B5EF4-FFF2-40B4-BE49-F238E27FC236}">
                <a16:creationId xmlns:a16="http://schemas.microsoft.com/office/drawing/2014/main" id="{9FD15055-CA5B-4374-B703-261F127D9730}"/>
              </a:ext>
            </a:extLst>
          </xdr:cNvPr>
          <xdr:cNvSpPr/>
        </xdr:nvSpPr>
        <xdr:spPr>
          <a:xfrm>
            <a:off x="11432242" y="9365881"/>
            <a:ext cx="1116103" cy="437029"/>
          </a:xfrm>
          <a:prstGeom prst="ellipse">
            <a:avLst/>
          </a:prstGeom>
          <a:solidFill>
            <a:schemeClr val="accent2">
              <a:lumMod val="75000"/>
              <a:alpha val="2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112056</xdr:colOff>
      <xdr:row>6</xdr:row>
      <xdr:rowOff>100853</xdr:rowOff>
    </xdr:from>
    <xdr:to>
      <xdr:col>2</xdr:col>
      <xdr:colOff>526676</xdr:colOff>
      <xdr:row>10</xdr:row>
      <xdr:rowOff>134474</xdr:rowOff>
    </xdr:to>
    <xdr:cxnSp macro="">
      <xdr:nvCxnSpPr>
        <xdr:cNvPr id="18" name="Connector: Elbow 17">
          <a:extLst>
            <a:ext uri="{FF2B5EF4-FFF2-40B4-BE49-F238E27FC236}">
              <a16:creationId xmlns:a16="http://schemas.microsoft.com/office/drawing/2014/main" id="{485593A4-668A-4496-B0D4-FFE3AB6B9D51}"/>
            </a:ext>
          </a:extLst>
        </xdr:cNvPr>
        <xdr:cNvCxnSpPr/>
      </xdr:nvCxnSpPr>
      <xdr:spPr>
        <a:xfrm rot="16200000" flipH="1">
          <a:off x="621924" y="1339103"/>
          <a:ext cx="851650" cy="661149"/>
        </a:xfrm>
        <a:prstGeom prst="bentConnector3">
          <a:avLst>
            <a:gd name="adj1" fmla="val 100000"/>
          </a:avLst>
        </a:prstGeom>
        <a:ln w="158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243417</xdr:colOff>
      <xdr:row>24</xdr:row>
      <xdr:rowOff>175800</xdr:rowOff>
    </xdr:from>
    <xdr:to>
      <xdr:col>11</xdr:col>
      <xdr:colOff>824072</xdr:colOff>
      <xdr:row>32</xdr:row>
      <xdr:rowOff>18930</xdr:rowOff>
    </xdr:to>
    <xdr:pic>
      <xdr:nvPicPr>
        <xdr:cNvPr id="3" name="Picture 2">
          <a:extLst>
            <a:ext uri="{FF2B5EF4-FFF2-40B4-BE49-F238E27FC236}">
              <a16:creationId xmlns:a16="http://schemas.microsoft.com/office/drawing/2014/main" id="{9F69349B-29B1-4681-9F85-74C3032DCC24}"/>
            </a:ext>
          </a:extLst>
        </xdr:cNvPr>
        <xdr:cNvPicPr>
          <a:picLocks noChangeAspect="1"/>
        </xdr:cNvPicPr>
      </xdr:nvPicPr>
      <xdr:blipFill>
        <a:blip xmlns:r="http://schemas.openxmlformats.org/officeDocument/2006/relationships" r:embed="rId1"/>
        <a:stretch>
          <a:fillRect/>
        </a:stretch>
      </xdr:blipFill>
      <xdr:spPr>
        <a:xfrm>
          <a:off x="7143750" y="5224050"/>
          <a:ext cx="4168405" cy="1367130"/>
        </a:xfrm>
        <a:prstGeom prst="rect">
          <a:avLst/>
        </a:prstGeom>
      </xdr:spPr>
    </xdr:pic>
    <xdr:clientData/>
  </xdr:twoCellAnchor>
  <xdr:twoCellAnchor>
    <xdr:from>
      <xdr:col>4</xdr:col>
      <xdr:colOff>21168</xdr:colOff>
      <xdr:row>11</xdr:row>
      <xdr:rowOff>148169</xdr:rowOff>
    </xdr:from>
    <xdr:to>
      <xdr:col>11</xdr:col>
      <xdr:colOff>74084</xdr:colOff>
      <xdr:row>27</xdr:row>
      <xdr:rowOff>21167</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flipV="1">
          <a:off x="4423835" y="2709336"/>
          <a:ext cx="6138332" cy="2931581"/>
        </a:xfrm>
        <a:prstGeom prst="straightConnector1">
          <a:avLst/>
        </a:prstGeom>
        <a:ln w="127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1005417</xdr:colOff>
      <xdr:row>12</xdr:row>
      <xdr:rowOff>10583</xdr:rowOff>
    </xdr:from>
    <xdr:to>
      <xdr:col>9</xdr:col>
      <xdr:colOff>296333</xdr:colOff>
      <xdr:row>27</xdr:row>
      <xdr:rowOff>52917</xdr:rowOff>
    </xdr:to>
    <xdr:cxnSp macro="">
      <xdr:nvCxnSpPr>
        <xdr:cNvPr id="14" name="Straight Arrow Connector 13">
          <a:extLst>
            <a:ext uri="{FF2B5EF4-FFF2-40B4-BE49-F238E27FC236}">
              <a16:creationId xmlns:a16="http://schemas.microsoft.com/office/drawing/2014/main" id="{9BCCD037-A9B5-47D3-8164-0F339349B729}"/>
            </a:ext>
          </a:extLst>
        </xdr:cNvPr>
        <xdr:cNvCxnSpPr/>
      </xdr:nvCxnSpPr>
      <xdr:spPr>
        <a:xfrm flipH="1" flipV="1">
          <a:off x="3312584" y="2762250"/>
          <a:ext cx="5333999" cy="2910417"/>
        </a:xfrm>
        <a:prstGeom prst="straightConnector1">
          <a:avLst/>
        </a:prstGeom>
        <a:ln w="127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243418</xdr:colOff>
      <xdr:row>25</xdr:row>
      <xdr:rowOff>0</xdr:rowOff>
    </xdr:from>
    <xdr:to>
      <xdr:col>11</xdr:col>
      <xdr:colOff>804334</xdr:colOff>
      <xdr:row>32</xdr:row>
      <xdr:rowOff>27156</xdr:rowOff>
    </xdr:to>
    <xdr:pic>
      <xdr:nvPicPr>
        <xdr:cNvPr id="3" name="Picture 2">
          <a:extLst>
            <a:ext uri="{FF2B5EF4-FFF2-40B4-BE49-F238E27FC236}">
              <a16:creationId xmlns:a16="http://schemas.microsoft.com/office/drawing/2014/main" id="{F574D79E-FD64-417F-A51D-CC0B447BA9D1}"/>
            </a:ext>
          </a:extLst>
        </xdr:cNvPr>
        <xdr:cNvPicPr>
          <a:picLocks noChangeAspect="1"/>
        </xdr:cNvPicPr>
      </xdr:nvPicPr>
      <xdr:blipFill>
        <a:blip xmlns:r="http://schemas.openxmlformats.org/officeDocument/2006/relationships" r:embed="rId1"/>
        <a:stretch>
          <a:fillRect/>
        </a:stretch>
      </xdr:blipFill>
      <xdr:spPr>
        <a:xfrm>
          <a:off x="7143751" y="5238750"/>
          <a:ext cx="4148666" cy="1360656"/>
        </a:xfrm>
        <a:prstGeom prst="rect">
          <a:avLst/>
        </a:prstGeom>
      </xdr:spPr>
    </xdr:pic>
    <xdr:clientData/>
  </xdr:twoCellAnchor>
  <xdr:twoCellAnchor>
    <xdr:from>
      <xdr:col>3</xdr:col>
      <xdr:colOff>10584</xdr:colOff>
      <xdr:row>18</xdr:row>
      <xdr:rowOff>21167</xdr:rowOff>
    </xdr:from>
    <xdr:to>
      <xdr:col>9</xdr:col>
      <xdr:colOff>275167</xdr:colOff>
      <xdr:row>27</xdr:row>
      <xdr:rowOff>42333</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H="1" flipV="1">
          <a:off x="3365501" y="3926417"/>
          <a:ext cx="5259916" cy="1735666"/>
        </a:xfrm>
        <a:prstGeom prst="straightConnector1">
          <a:avLst/>
        </a:prstGeom>
        <a:ln w="127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10584</xdr:colOff>
      <xdr:row>18</xdr:row>
      <xdr:rowOff>21167</xdr:rowOff>
    </xdr:from>
    <xdr:to>
      <xdr:col>11</xdr:col>
      <xdr:colOff>52917</xdr:colOff>
      <xdr:row>27</xdr:row>
      <xdr:rowOff>42333</xdr:rowOff>
    </xdr:to>
    <xdr:cxnSp macro="">
      <xdr:nvCxnSpPr>
        <xdr:cNvPr id="8" name="Straight Arrow Connector 7">
          <a:extLst>
            <a:ext uri="{FF2B5EF4-FFF2-40B4-BE49-F238E27FC236}">
              <a16:creationId xmlns:a16="http://schemas.microsoft.com/office/drawing/2014/main" id="{719A5D81-8B63-45A5-9053-6B87DB61B9D0}"/>
            </a:ext>
          </a:extLst>
        </xdr:cNvPr>
        <xdr:cNvCxnSpPr/>
      </xdr:nvCxnSpPr>
      <xdr:spPr>
        <a:xfrm flipH="1" flipV="1">
          <a:off x="4413251" y="3926417"/>
          <a:ext cx="6127749" cy="1735666"/>
        </a:xfrm>
        <a:prstGeom prst="straightConnector1">
          <a:avLst/>
        </a:prstGeom>
        <a:ln w="127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ychelanpudbenefits.org/_files/ugd/458700_e6b14b373f674b7b9a6a5650645fb7c4.pdf" TargetMode="External"/><Relationship Id="rId7" Type="http://schemas.openxmlformats.org/officeDocument/2006/relationships/printerSettings" Target="../printerSettings/printerSettings1.bin"/><Relationship Id="rId2" Type="http://schemas.openxmlformats.org/officeDocument/2006/relationships/hyperlink" Target="https://www.mychelanpudbenefits.org/_files/ugd/34c110_ec769be622f04294be63afbd9c0ea61b.pdf" TargetMode="External"/><Relationship Id="rId1" Type="http://schemas.openxmlformats.org/officeDocument/2006/relationships/hyperlink" Target="https://www.mychelanpudbenefits.org/_files/ugd/34c110_fd083f6e34874c728d084951a82d3347.pdf" TargetMode="External"/><Relationship Id="rId6" Type="http://schemas.openxmlformats.org/officeDocument/2006/relationships/hyperlink" Target="https://www.dol.gov/sites/default/files/ebsa/laws-and-regulations/laws/affordable-care-act/for-employers-and-advisers/sbc-uniform-glossary-of-coverage-and-medical-terms-final.pdf" TargetMode="External"/><Relationship Id="rId5" Type="http://schemas.openxmlformats.org/officeDocument/2006/relationships/hyperlink" Target="https://www.mychelanpudbenefits.org/_files/ugd/458700_e63931a0984b49dea6cb42b2ceb66527.pdf" TargetMode="External"/><Relationship Id="rId4" Type="http://schemas.openxmlformats.org/officeDocument/2006/relationships/hyperlink" Target="https://www.mychelanpudbenefits.org/_files/ugd/34c110_d39a95567cfd49739e0766b9793c78dc.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premera.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showGridLines="0" tabSelected="1" workbookViewId="0">
      <selection activeCell="B13" sqref="B13"/>
    </sheetView>
  </sheetViews>
  <sheetFormatPr defaultRowHeight="15" x14ac:dyDescent="0.25"/>
  <cols>
    <col min="1" max="1" width="1.7109375" customWidth="1"/>
    <col min="2" max="2" width="40.5703125" bestFit="1" customWidth="1"/>
  </cols>
  <sheetData>
    <row r="1" spans="2:3" ht="15" customHeight="1" x14ac:dyDescent="0.25"/>
    <row r="2" spans="2:3" x14ac:dyDescent="0.25">
      <c r="B2" s="36" t="s">
        <v>29</v>
      </c>
    </row>
    <row r="3" spans="2:3" x14ac:dyDescent="0.25">
      <c r="B3" t="s">
        <v>26</v>
      </c>
    </row>
    <row r="4" spans="2:3" x14ac:dyDescent="0.25">
      <c r="B4" t="s">
        <v>31</v>
      </c>
    </row>
    <row r="5" spans="2:3" x14ac:dyDescent="0.25">
      <c r="B5" t="s">
        <v>32</v>
      </c>
    </row>
    <row r="6" spans="2:3" x14ac:dyDescent="0.25">
      <c r="B6" t="s">
        <v>48</v>
      </c>
    </row>
    <row r="7" spans="2:3" x14ac:dyDescent="0.25">
      <c r="C7" s="54" t="s">
        <v>49</v>
      </c>
    </row>
    <row r="8" spans="2:3" x14ac:dyDescent="0.25">
      <c r="B8" t="s">
        <v>70</v>
      </c>
    </row>
    <row r="9" spans="2:3" x14ac:dyDescent="0.25">
      <c r="B9" t="s">
        <v>54</v>
      </c>
    </row>
    <row r="12" spans="2:3" x14ac:dyDescent="0.25">
      <c r="B12" s="36" t="s">
        <v>27</v>
      </c>
    </row>
    <row r="13" spans="2:3" x14ac:dyDescent="0.25">
      <c r="B13" s="5" t="s">
        <v>25</v>
      </c>
      <c r="C13" t="s">
        <v>28</v>
      </c>
    </row>
    <row r="14" spans="2:3" x14ac:dyDescent="0.25">
      <c r="B14" s="5"/>
    </row>
    <row r="15" spans="2:3" x14ac:dyDescent="0.25">
      <c r="B15" s="5" t="s">
        <v>393</v>
      </c>
      <c r="C15" t="s">
        <v>21</v>
      </c>
    </row>
    <row r="17" spans="2:4" x14ac:dyDescent="0.25">
      <c r="B17" t="s">
        <v>24</v>
      </c>
      <c r="C17" s="5" t="s">
        <v>22</v>
      </c>
      <c r="D17" s="5" t="s">
        <v>23</v>
      </c>
    </row>
    <row r="18" spans="2:4" x14ac:dyDescent="0.25">
      <c r="B18" t="s">
        <v>394</v>
      </c>
      <c r="C18" s="5" t="s">
        <v>22</v>
      </c>
      <c r="D18" s="5" t="s">
        <v>23</v>
      </c>
    </row>
  </sheetData>
  <sheetProtection algorithmName="SHA-512" hashValue="cGipIzVNGPAnMLCTlbwvn6u43JQEUz2AOvXOqadVTtCMJzhZwCjOWKB3UGf6brqtv+iGbd/PSujpcRgJLiYDlg==" saltValue="w92vfNj1oUcrfCWe0wHH+A==" spinCount="100000" sheet="1" objects="1" scenarios="1"/>
  <hyperlinks>
    <hyperlink ref="B15" r:id="rId1" xr:uid="{00000000-0004-0000-0000-000000000000}"/>
    <hyperlink ref="C17" r:id="rId2" xr:uid="{00000000-0004-0000-0000-000001000000}"/>
    <hyperlink ref="C18" r:id="rId3" xr:uid="{00000000-0004-0000-0000-000002000000}"/>
    <hyperlink ref="D17" r:id="rId4" xr:uid="{00000000-0004-0000-0000-000003000000}"/>
    <hyperlink ref="D18" r:id="rId5" xr:uid="{00000000-0004-0000-0000-000004000000}"/>
    <hyperlink ref="B13" r:id="rId6" xr:uid="{00000000-0004-0000-0000-000005000000}"/>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B2:R36"/>
  <sheetViews>
    <sheetView showGridLines="0" zoomScale="90" zoomScaleNormal="90" workbookViewId="0">
      <selection activeCell="B6" sqref="B6"/>
    </sheetView>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100" t="s">
        <v>53</v>
      </c>
      <c r="C2" s="100"/>
      <c r="D2" s="100"/>
      <c r="E2" s="100"/>
      <c r="F2" s="100"/>
      <c r="G2" s="100"/>
      <c r="H2" s="100"/>
      <c r="I2" s="100"/>
      <c r="J2" s="100"/>
      <c r="K2" s="100"/>
      <c r="L2" s="100"/>
      <c r="M2" s="100"/>
    </row>
    <row r="4" spans="2:18" x14ac:dyDescent="0.25">
      <c r="B4" s="6" t="s">
        <v>4</v>
      </c>
    </row>
    <row r="5" spans="2:18" x14ac:dyDescent="0.25">
      <c r="B5">
        <v>1</v>
      </c>
      <c r="C5" s="51" t="s">
        <v>45</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33.450000000000003</v>
      </c>
      <c r="D12" s="14">
        <v>60</v>
      </c>
      <c r="E12" s="1">
        <f>C12+D12</f>
        <v>93.45</v>
      </c>
      <c r="G12" s="1">
        <f>IF(E12&gt;$N$17,$N$17,E12)</f>
        <v>93.45</v>
      </c>
      <c r="H12" s="1"/>
      <c r="I12" s="1">
        <f>(E12-G12)*$N$20</f>
        <v>0</v>
      </c>
      <c r="J12" s="1">
        <f>E12-I12</f>
        <v>93.45</v>
      </c>
      <c r="K12" s="62">
        <f>IF(J12&gt;$N$18,$N$18,J12)</f>
        <v>93.45</v>
      </c>
      <c r="L12" s="1">
        <f>E12-K12</f>
        <v>0</v>
      </c>
      <c r="M12" s="1"/>
      <c r="N12" s="39">
        <v>160.96</v>
      </c>
      <c r="O12" s="21" t="s">
        <v>30</v>
      </c>
    </row>
    <row r="13" spans="2:18" x14ac:dyDescent="0.25">
      <c r="B13" s="47" t="s">
        <v>2</v>
      </c>
      <c r="C13" s="15">
        <v>8919.41</v>
      </c>
      <c r="D13" s="16">
        <v>846.07</v>
      </c>
      <c r="E13" s="1">
        <f t="shared" ref="E13:E18" si="0">C13+D13</f>
        <v>9765.48</v>
      </c>
      <c r="G13" s="1">
        <f>IF(E13&gt;$N$17,$N$17,E13)</f>
        <v>1250</v>
      </c>
      <c r="H13" s="1"/>
      <c r="I13" s="1">
        <f t="shared" ref="I13:I18" si="1">(E13-G13)*$N$20</f>
        <v>6812.384</v>
      </c>
      <c r="J13" s="1">
        <f t="shared" ref="J13:J18" si="2">E13-I13</f>
        <v>2953.0959999999995</v>
      </c>
      <c r="K13" s="62">
        <f t="shared" ref="K13:K18" si="3">IF(J13&gt;$N$18,$N$18,J13)</f>
        <v>2953.0959999999995</v>
      </c>
      <c r="L13" s="1">
        <f t="shared" ref="L13:L18" si="4">E13-K13</f>
        <v>6812.384</v>
      </c>
      <c r="M13" s="1"/>
      <c r="N13" s="19">
        <f>N12*12</f>
        <v>1931.52</v>
      </c>
      <c r="O13" s="21" t="s">
        <v>50</v>
      </c>
    </row>
    <row r="14" spans="2:18" x14ac:dyDescent="0.25">
      <c r="B14" s="47" t="s">
        <v>16</v>
      </c>
      <c r="C14" s="15">
        <v>98029.23</v>
      </c>
      <c r="D14" s="16">
        <v>2208.8200000000002</v>
      </c>
      <c r="E14" s="1">
        <f t="shared" si="0"/>
        <v>100238.05</v>
      </c>
      <c r="G14" s="1">
        <f>IF(SUM(G$12:G13)&lt;$N$17,IF(E14&gt;$N$17,$N$17,E14),IF(SUM(G$12:G13)&lt;2*$N$17,IF(E14&gt;(2*$N$17-SUM(G$12:G13)),(2*$N$17-SUM(G$12:G13)),E14),0))</f>
        <v>1156.55</v>
      </c>
      <c r="H14" s="1"/>
      <c r="I14" s="1">
        <f t="shared" si="1"/>
        <v>79265.200000000012</v>
      </c>
      <c r="J14" s="1">
        <f t="shared" si="2"/>
        <v>20972.849999999991</v>
      </c>
      <c r="K14" s="62">
        <f t="shared" si="3"/>
        <v>3300</v>
      </c>
      <c r="L14" s="1">
        <f t="shared" si="4"/>
        <v>96938.05</v>
      </c>
      <c r="M14" s="1"/>
      <c r="N14" s="19">
        <v>300</v>
      </c>
      <c r="O14" s="21" t="s">
        <v>33</v>
      </c>
    </row>
    <row r="15" spans="2:18" x14ac:dyDescent="0.25">
      <c r="B15" s="47" t="s">
        <v>17</v>
      </c>
      <c r="C15" s="15"/>
      <c r="D15" s="16"/>
      <c r="E15" s="1">
        <f t="shared" si="0"/>
        <v>0</v>
      </c>
      <c r="G15" s="1">
        <f>IF(SUM(G$12:G14)&lt;$N$17,IF(E15&gt;$N$17,$N$17,E15),IF(SUM(G$12:G14)&lt;2*$N$17,IF(E15&gt;(2*$N$17-SUM(G$12:G14)),(2*$N$17-SUM(G$12:G14)),E15),0))</f>
        <v>0</v>
      </c>
      <c r="H15" s="1"/>
      <c r="I15" s="1">
        <f t="shared" si="1"/>
        <v>0</v>
      </c>
      <c r="J15" s="1">
        <f t="shared" si="2"/>
        <v>0</v>
      </c>
      <c r="K15" s="62">
        <f t="shared" si="3"/>
        <v>0</v>
      </c>
      <c r="L15" s="1">
        <f t="shared" si="4"/>
        <v>0</v>
      </c>
      <c r="M15" s="1"/>
      <c r="N15" s="19">
        <v>1300</v>
      </c>
      <c r="O15" s="21" t="s">
        <v>34</v>
      </c>
    </row>
    <row r="16" spans="2:18" x14ac:dyDescent="0.25">
      <c r="B16" s="47" t="s">
        <v>18</v>
      </c>
      <c r="C16" s="15"/>
      <c r="D16" s="16"/>
      <c r="E16" s="1">
        <f t="shared" si="0"/>
        <v>0</v>
      </c>
      <c r="G16" s="1">
        <f>IF(SUM(G$12:G15)&lt;$N$17,IF(E16&gt;$N$17,$N$17,E16),IF(SUM(G$12:G15)&lt;2*$N$17,IF(E16&gt;(2*$N$17-SUM(G$12:G15)),(2*$N$17-SUM(G$12:G15)),E16),0))</f>
        <v>0</v>
      </c>
      <c r="H16" s="1"/>
      <c r="I16" s="1">
        <f t="shared" si="1"/>
        <v>0</v>
      </c>
      <c r="J16" s="1">
        <f t="shared" si="2"/>
        <v>0</v>
      </c>
      <c r="K16" s="62">
        <f t="shared" si="3"/>
        <v>0</v>
      </c>
      <c r="L16" s="1">
        <f t="shared" si="4"/>
        <v>0</v>
      </c>
      <c r="M16" s="1"/>
      <c r="N16" s="37">
        <v>0</v>
      </c>
      <c r="O16" s="38" t="s">
        <v>35</v>
      </c>
    </row>
    <row r="17" spans="2:17" x14ac:dyDescent="0.25">
      <c r="B17" s="47" t="s">
        <v>19</v>
      </c>
      <c r="C17" s="15"/>
      <c r="D17" s="16"/>
      <c r="E17" s="1">
        <f t="shared" si="0"/>
        <v>0</v>
      </c>
      <c r="G17" s="1">
        <f>IF(SUM(G$12:G16)&lt;$N$17,IF(E17&gt;$N$17,$N$17,E17),IF(SUM(G$12:G16)&lt;2*$N$17,IF(E17&gt;(2*$N$17-SUM(G$12:G16)),(2*$N$17-SUM(G$12:G16)),E17),0))</f>
        <v>0</v>
      </c>
      <c r="H17" s="1"/>
      <c r="I17" s="1">
        <f t="shared" si="1"/>
        <v>0</v>
      </c>
      <c r="J17" s="1">
        <f t="shared" si="2"/>
        <v>0</v>
      </c>
      <c r="K17" s="62">
        <f t="shared" si="3"/>
        <v>0</v>
      </c>
      <c r="L17" s="1">
        <f t="shared" si="4"/>
        <v>0</v>
      </c>
      <c r="M17" s="1"/>
      <c r="N17" s="19">
        <v>1250</v>
      </c>
      <c r="O17" s="21" t="s">
        <v>13</v>
      </c>
    </row>
    <row r="18" spans="2:17" ht="15.75" thickBot="1" x14ac:dyDescent="0.3">
      <c r="B18" s="48" t="s">
        <v>20</v>
      </c>
      <c r="C18" s="17"/>
      <c r="D18" s="18"/>
      <c r="E18" s="1">
        <f t="shared" si="0"/>
        <v>0</v>
      </c>
      <c r="G18" s="1">
        <f>IF(SUM(G$12:G17)&lt;$N$17,IF(E18&gt;$N$17,$N$17,E18),IF(SUM(G$12:G17)&lt;2*$N$17,IF(E18&gt;(2*$N$17-SUM(G$12:G17)),(2*$N$17-SUM(G$12:G17)),E18),0))</f>
        <v>0</v>
      </c>
      <c r="H18" s="1"/>
      <c r="I18" s="1">
        <f t="shared" si="1"/>
        <v>0</v>
      </c>
      <c r="J18" s="1">
        <f t="shared" si="2"/>
        <v>0</v>
      </c>
      <c r="K18" s="62">
        <f t="shared" si="3"/>
        <v>0</v>
      </c>
      <c r="L18" s="1">
        <f t="shared" si="4"/>
        <v>0</v>
      </c>
      <c r="M18" s="1"/>
      <c r="N18" s="19">
        <v>3300</v>
      </c>
      <c r="O18" s="21" t="s">
        <v>14</v>
      </c>
    </row>
    <row r="19" spans="2:17" x14ac:dyDescent="0.25">
      <c r="C19" s="3"/>
      <c r="D19" s="4"/>
      <c r="N19" s="20">
        <v>1250</v>
      </c>
      <c r="O19" s="22" t="s">
        <v>12</v>
      </c>
    </row>
    <row r="20" spans="2:17" x14ac:dyDescent="0.25">
      <c r="B20" s="12" t="s">
        <v>0</v>
      </c>
      <c r="C20" s="1">
        <f>SUM(C12:C18)</f>
        <v>106982.09</v>
      </c>
      <c r="D20" s="1">
        <f>SUM(D12:D18)</f>
        <v>3114.8900000000003</v>
      </c>
      <c r="E20" s="1">
        <f>SUM(E12:E18)</f>
        <v>110096.98000000001</v>
      </c>
      <c r="G20" s="1"/>
      <c r="H20" s="1"/>
      <c r="I20" s="1"/>
      <c r="J20" s="1"/>
      <c r="K20" s="1">
        <f>SUM(K12:K18)</f>
        <v>6346.5459999999994</v>
      </c>
      <c r="L20" s="1">
        <f>SUM(L12:L18)</f>
        <v>103750.43400000001</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3114.8900000000003</v>
      </c>
    </row>
    <row r="26" spans="2:17" x14ac:dyDescent="0.25">
      <c r="C26" s="35" t="s">
        <v>38</v>
      </c>
      <c r="D26" s="42">
        <f>SUM(D24:D25)</f>
        <v>5046.41</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IF(K20&gt;2*N18,2*N18,K20)</f>
        <v>6346.5459999999994</v>
      </c>
    </row>
    <row r="32" spans="2:17" x14ac:dyDescent="0.25">
      <c r="B32" s="33"/>
      <c r="C32" s="34" t="s">
        <v>43</v>
      </c>
      <c r="D32" s="46">
        <f>-N19</f>
        <v>-1250</v>
      </c>
    </row>
    <row r="33" spans="2:5" x14ac:dyDescent="0.25">
      <c r="C33" s="35" t="s">
        <v>51</v>
      </c>
      <c r="D33" s="42">
        <f>D30+D31+D32</f>
        <v>5096.5459999999994</v>
      </c>
    </row>
    <row r="35" spans="2:5" x14ac:dyDescent="0.25">
      <c r="E35" s="45"/>
    </row>
    <row r="36" spans="2:5" ht="15.75" x14ac:dyDescent="0.25">
      <c r="B36" s="55"/>
      <c r="C36" s="56" t="str">
        <f>IF(D33&lt;D26, "With the CDHP, you would have saved", "With the PPO, you saved")</f>
        <v>With the PPO, you saved</v>
      </c>
      <c r="D36" s="57">
        <f>IF(D33&lt;D26, D26-D33,D33-D26)</f>
        <v>50.135999999999513</v>
      </c>
    </row>
  </sheetData>
  <sheetProtection algorithmName="SHA-512" hashValue="2AcJw+eouPuIgYXOmT/r1eQ9Of2GjjBv32zn1Z17nmMQJMN5iF40d1TSSlvRCixR2DZRbgMCkqaaEKuB/izquQ==" saltValue="6omcBbL1DEFDlpU30z31lg==" spinCount="100000" sheet="1" objects="1" scenarios="1" selectLockedCells="1" selectUnlockedCells="1"/>
  <mergeCells count="1">
    <mergeCell ref="B2:M2"/>
  </mergeCells>
  <conditionalFormatting sqref="D33">
    <cfRule type="cellIs" dxfId="2" priority="1" operator="lessThan">
      <formula>0</formula>
    </cfRule>
  </conditionalFormatting>
  <printOptions horizontalCentered="1" gridLines="1"/>
  <pageMargins left="0.7" right="0.7" top="1" bottom="1"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B2:R36"/>
  <sheetViews>
    <sheetView showGridLines="0" zoomScale="90" zoomScaleNormal="90" workbookViewId="0"/>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99" t="s">
        <v>62</v>
      </c>
      <c r="C2" s="99"/>
      <c r="D2" s="99"/>
      <c r="E2" s="99"/>
      <c r="F2" s="99"/>
      <c r="G2" s="99"/>
      <c r="H2" s="99"/>
      <c r="I2" s="99"/>
      <c r="J2" s="99"/>
      <c r="K2" s="99"/>
      <c r="L2" s="99"/>
      <c r="M2" s="99"/>
    </row>
    <row r="4" spans="2:18" x14ac:dyDescent="0.25">
      <c r="B4" s="6" t="s">
        <v>4</v>
      </c>
    </row>
    <row r="5" spans="2:18" x14ac:dyDescent="0.25">
      <c r="B5">
        <v>1</v>
      </c>
      <c r="C5" s="51" t="s">
        <v>45</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299.57</v>
      </c>
      <c r="D12" s="14">
        <v>20</v>
      </c>
      <c r="E12" s="1">
        <f>C12+D12</f>
        <v>319.57</v>
      </c>
      <c r="G12" s="1">
        <f>IF(E12&gt;$N$17,$N$17,E12)</f>
        <v>319.57</v>
      </c>
      <c r="H12" s="1"/>
      <c r="I12" s="1">
        <f>(E12-G12)*$N$20</f>
        <v>0</v>
      </c>
      <c r="J12" s="1">
        <f>E12-I12</f>
        <v>319.57</v>
      </c>
      <c r="K12" s="62">
        <f>IF(J12&gt;$N$18,$N$18,J12)</f>
        <v>319.57</v>
      </c>
      <c r="L12" s="1">
        <f>E12-K12</f>
        <v>0</v>
      </c>
      <c r="M12" s="1"/>
      <c r="N12" s="39">
        <v>160.96</v>
      </c>
      <c r="O12" s="21" t="s">
        <v>30</v>
      </c>
    </row>
    <row r="13" spans="2:18" x14ac:dyDescent="0.25">
      <c r="B13" s="47" t="s">
        <v>2</v>
      </c>
      <c r="C13" s="15">
        <v>4491.03</v>
      </c>
      <c r="D13" s="16">
        <v>1113.03</v>
      </c>
      <c r="E13" s="1">
        <f t="shared" ref="E13:E18" si="0">C13+D13</f>
        <v>5604.0599999999995</v>
      </c>
      <c r="G13" s="1">
        <f>IF(E13&gt;$N$17,$N$17,E13)</f>
        <v>1250</v>
      </c>
      <c r="H13" s="1"/>
      <c r="I13" s="1">
        <f t="shared" ref="I13:I18" si="1">(E13-G13)*$N$20</f>
        <v>3483.2479999999996</v>
      </c>
      <c r="J13" s="1">
        <f t="shared" ref="J13:J18" si="2">E13-I13</f>
        <v>2120.8119999999999</v>
      </c>
      <c r="K13" s="62">
        <f t="shared" ref="K13:K18" si="3">IF(J13&gt;$N$18,$N$18,J13)</f>
        <v>2120.8119999999999</v>
      </c>
      <c r="L13" s="1">
        <f t="shared" ref="L13:L18" si="4">E13-K13</f>
        <v>3483.2479999999996</v>
      </c>
      <c r="M13" s="1"/>
      <c r="N13" s="19">
        <f>N12*12</f>
        <v>1931.52</v>
      </c>
      <c r="O13" s="21" t="s">
        <v>50</v>
      </c>
    </row>
    <row r="14" spans="2:18" x14ac:dyDescent="0.25">
      <c r="B14" s="47" t="s">
        <v>16</v>
      </c>
      <c r="C14" s="15">
        <v>231.33</v>
      </c>
      <c r="D14" s="16">
        <v>30</v>
      </c>
      <c r="E14" s="1">
        <f t="shared" si="0"/>
        <v>261.33000000000004</v>
      </c>
      <c r="G14" s="1">
        <f>IF(SUM(G$12:G13)&lt;$N$17,IF(E14&gt;$N$17,$N$17,E14),IF(SUM(G$12:G13)&lt;2*$N$17,IF(E14&gt;(2*$N$17-SUM(G$12:G13)),(2*$N$17-SUM(G$12:G13)),E14),0))</f>
        <v>261.33000000000004</v>
      </c>
      <c r="H14" s="1"/>
      <c r="I14" s="1">
        <f t="shared" si="1"/>
        <v>0</v>
      </c>
      <c r="J14" s="1">
        <f t="shared" si="2"/>
        <v>261.33000000000004</v>
      </c>
      <c r="K14" s="62">
        <f t="shared" si="3"/>
        <v>261.33000000000004</v>
      </c>
      <c r="L14" s="1">
        <f t="shared" si="4"/>
        <v>0</v>
      </c>
      <c r="M14" s="1"/>
      <c r="N14" s="19">
        <v>300</v>
      </c>
      <c r="O14" s="21" t="s">
        <v>33</v>
      </c>
    </row>
    <row r="15" spans="2:18" x14ac:dyDescent="0.25">
      <c r="B15" s="47" t="s">
        <v>17</v>
      </c>
      <c r="C15" s="15"/>
      <c r="D15" s="16"/>
      <c r="E15" s="1">
        <f t="shared" si="0"/>
        <v>0</v>
      </c>
      <c r="G15" s="1">
        <f>IF(SUM(G$12:G14)&lt;$N$17,IF(E15&gt;$N$17,$N$17,E15),IF(SUM(G$12:G14)&lt;2*$N$17,IF(E15&gt;(2*$N$17-SUM(G$12:G14)),(2*$N$17-SUM(G$12:G14)),E15),0))</f>
        <v>0</v>
      </c>
      <c r="H15" s="1"/>
      <c r="I15" s="1">
        <f t="shared" si="1"/>
        <v>0</v>
      </c>
      <c r="J15" s="1">
        <f t="shared" si="2"/>
        <v>0</v>
      </c>
      <c r="K15" s="62">
        <f t="shared" si="3"/>
        <v>0</v>
      </c>
      <c r="L15" s="1">
        <f t="shared" si="4"/>
        <v>0</v>
      </c>
      <c r="M15" s="1"/>
      <c r="N15" s="19">
        <v>1300</v>
      </c>
      <c r="O15" s="21" t="s">
        <v>34</v>
      </c>
    </row>
    <row r="16" spans="2:18" x14ac:dyDescent="0.25">
      <c r="B16" s="47" t="s">
        <v>18</v>
      </c>
      <c r="C16" s="15"/>
      <c r="D16" s="16"/>
      <c r="E16" s="1">
        <f t="shared" si="0"/>
        <v>0</v>
      </c>
      <c r="G16" s="1">
        <f>IF(SUM(G$12:G15)&lt;$N$17,IF(E16&gt;$N$17,$N$17,E16),IF(SUM(G$12:G15)&lt;2*$N$17,IF(E16&gt;(2*$N$17-SUM(G$12:G15)),(2*$N$17-SUM(G$12:G15)),E16),0))</f>
        <v>0</v>
      </c>
      <c r="H16" s="1"/>
      <c r="I16" s="1">
        <f t="shared" si="1"/>
        <v>0</v>
      </c>
      <c r="J16" s="1">
        <f t="shared" si="2"/>
        <v>0</v>
      </c>
      <c r="K16" s="62">
        <f t="shared" si="3"/>
        <v>0</v>
      </c>
      <c r="L16" s="1">
        <f t="shared" si="4"/>
        <v>0</v>
      </c>
      <c r="M16" s="1"/>
      <c r="N16" s="37">
        <v>0</v>
      </c>
      <c r="O16" s="38" t="s">
        <v>35</v>
      </c>
    </row>
    <row r="17" spans="2:17" x14ac:dyDescent="0.25">
      <c r="B17" s="47" t="s">
        <v>19</v>
      </c>
      <c r="C17" s="15"/>
      <c r="D17" s="16"/>
      <c r="E17" s="1">
        <f t="shared" si="0"/>
        <v>0</v>
      </c>
      <c r="G17" s="1">
        <f>IF(SUM(G$12:G16)&lt;$N$17,IF(E17&gt;$N$17,$N$17,E17),IF(SUM(G$12:G16)&lt;2*$N$17,IF(E17&gt;(2*$N$17-SUM(G$12:G16)),(2*$N$17-SUM(G$12:G16)),E17),0))</f>
        <v>0</v>
      </c>
      <c r="H17" s="1"/>
      <c r="I17" s="1">
        <f t="shared" si="1"/>
        <v>0</v>
      </c>
      <c r="J17" s="1">
        <f t="shared" si="2"/>
        <v>0</v>
      </c>
      <c r="K17" s="62">
        <f t="shared" si="3"/>
        <v>0</v>
      </c>
      <c r="L17" s="1">
        <f t="shared" si="4"/>
        <v>0</v>
      </c>
      <c r="M17" s="1"/>
      <c r="N17" s="19">
        <v>1250</v>
      </c>
      <c r="O17" s="21" t="s">
        <v>13</v>
      </c>
    </row>
    <row r="18" spans="2:17" ht="15.75" thickBot="1" x14ac:dyDescent="0.3">
      <c r="B18" s="48" t="s">
        <v>20</v>
      </c>
      <c r="C18" s="17"/>
      <c r="D18" s="18"/>
      <c r="E18" s="1">
        <f t="shared" si="0"/>
        <v>0</v>
      </c>
      <c r="G18" s="1">
        <f>IF(SUM(G$12:G17)&lt;$N$17,IF(E18&gt;$N$17,$N$17,E18),IF(SUM(G$12:G17)&lt;2*$N$17,IF(E18&gt;(2*$N$17-SUM(G$12:G17)),(2*$N$17-SUM(G$12:G17)),E18),0))</f>
        <v>0</v>
      </c>
      <c r="H18" s="1"/>
      <c r="I18" s="1">
        <f t="shared" si="1"/>
        <v>0</v>
      </c>
      <c r="J18" s="1">
        <f t="shared" si="2"/>
        <v>0</v>
      </c>
      <c r="K18" s="62">
        <f t="shared" si="3"/>
        <v>0</v>
      </c>
      <c r="L18" s="1">
        <f t="shared" si="4"/>
        <v>0</v>
      </c>
      <c r="M18" s="1"/>
      <c r="N18" s="19">
        <v>3300</v>
      </c>
      <c r="O18" s="21" t="s">
        <v>14</v>
      </c>
    </row>
    <row r="19" spans="2:17" x14ac:dyDescent="0.25">
      <c r="C19" s="3"/>
      <c r="D19" s="4"/>
      <c r="N19" s="20">
        <v>1250</v>
      </c>
      <c r="O19" s="22" t="s">
        <v>12</v>
      </c>
    </row>
    <row r="20" spans="2:17" x14ac:dyDescent="0.25">
      <c r="B20" s="12" t="s">
        <v>0</v>
      </c>
      <c r="C20" s="1">
        <f>SUM(C12:C18)</f>
        <v>5021.9299999999994</v>
      </c>
      <c r="D20" s="1">
        <f>SUM(D12:D18)</f>
        <v>1163.03</v>
      </c>
      <c r="E20" s="1">
        <f>SUM(E12:E18)</f>
        <v>6184.9599999999991</v>
      </c>
      <c r="G20" s="1"/>
      <c r="H20" s="1"/>
      <c r="I20" s="1"/>
      <c r="J20" s="1"/>
      <c r="K20" s="1">
        <f>SUM(K12:K18)</f>
        <v>2701.712</v>
      </c>
      <c r="L20" s="1">
        <f>SUM(L12:L18)</f>
        <v>3483.2479999999996</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1163.03</v>
      </c>
    </row>
    <row r="26" spans="2:17" x14ac:dyDescent="0.25">
      <c r="C26" s="35" t="s">
        <v>38</v>
      </c>
      <c r="D26" s="42">
        <f>SUM(D24:D25)</f>
        <v>3094.55</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IF(K20&gt;2*N18,2*N18,K20)</f>
        <v>2701.712</v>
      </c>
    </row>
    <row r="32" spans="2:17" x14ac:dyDescent="0.25">
      <c r="B32" s="33"/>
      <c r="C32" s="34" t="s">
        <v>43</v>
      </c>
      <c r="D32" s="46">
        <f>-N19</f>
        <v>-1250</v>
      </c>
    </row>
    <row r="33" spans="2:5" x14ac:dyDescent="0.25">
      <c r="C33" s="35" t="s">
        <v>51</v>
      </c>
      <c r="D33" s="42">
        <f>D30+D31+D32</f>
        <v>1451.712</v>
      </c>
    </row>
    <row r="35" spans="2:5" x14ac:dyDescent="0.25">
      <c r="E35" s="45"/>
    </row>
    <row r="36" spans="2:5" ht="15.75" x14ac:dyDescent="0.25">
      <c r="B36" s="55"/>
      <c r="C36" s="56" t="str">
        <f>IF(D33&lt;D26, "With the CDHP, you would have saved", "With the PPO, you saved")</f>
        <v>With the CDHP, you would have saved</v>
      </c>
      <c r="D36" s="57">
        <f>IF(D33&lt;D26, D26-D33,D33-D26)</f>
        <v>1642.8380000000002</v>
      </c>
    </row>
  </sheetData>
  <sheetProtection algorithmName="SHA-512" hashValue="k1a25SSwVEH6+aqddtDXwrpku1loRA453HxVdkZM230OYt8Skv2Ix/XnjoiYsh+0FGFx4jPpji2nM7a37cPJxQ==" saltValue="bCskxXrxZgR5Y/JaStp5sw==" spinCount="100000" sheet="1" objects="1" scenarios="1" selectLockedCells="1" selectUnlockedCells="1"/>
  <mergeCells count="1">
    <mergeCell ref="B2:M2"/>
  </mergeCells>
  <conditionalFormatting sqref="D33">
    <cfRule type="cellIs" dxfId="1" priority="1" operator="lessThan">
      <formula>0</formula>
    </cfRule>
  </conditionalFormatting>
  <printOptions horizontalCentered="1" gridLines="1"/>
  <pageMargins left="0.7" right="0.7" top="1" bottom="1"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pageSetUpPr fitToPage="1"/>
  </sheetPr>
  <dimension ref="B2:R36"/>
  <sheetViews>
    <sheetView showGridLines="0" zoomScale="90" zoomScaleNormal="90" workbookViewId="0"/>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99" t="s">
        <v>52</v>
      </c>
      <c r="C2" s="99"/>
      <c r="D2" s="99"/>
      <c r="E2" s="99"/>
      <c r="F2" s="99"/>
      <c r="G2" s="99"/>
      <c r="H2" s="99"/>
      <c r="I2" s="99"/>
      <c r="J2" s="99"/>
      <c r="K2" s="99"/>
      <c r="L2" s="99"/>
      <c r="M2" s="99"/>
    </row>
    <row r="4" spans="2:18" x14ac:dyDescent="0.25">
      <c r="B4" s="6" t="s">
        <v>4</v>
      </c>
    </row>
    <row r="5" spans="2:18" x14ac:dyDescent="0.25">
      <c r="B5">
        <v>1</v>
      </c>
      <c r="C5" s="51" t="s">
        <v>45</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17557.66</v>
      </c>
      <c r="D12" s="14">
        <v>1804.99</v>
      </c>
      <c r="E12" s="1">
        <f>C12+D12</f>
        <v>19362.650000000001</v>
      </c>
      <c r="G12" s="1">
        <f>IF(E12&gt;$N$17,$N$17,E12)</f>
        <v>1250</v>
      </c>
      <c r="H12" s="1"/>
      <c r="I12" s="1">
        <f>(E12-G12)*$N$20</f>
        <v>14490.120000000003</v>
      </c>
      <c r="J12" s="1">
        <f>E12-I12</f>
        <v>4872.5299999999988</v>
      </c>
      <c r="K12" s="62">
        <f>IF(J12&gt;$N$18,$N$18,J12)</f>
        <v>3300</v>
      </c>
      <c r="L12" s="1">
        <f>E12-K12</f>
        <v>16062.650000000001</v>
      </c>
      <c r="M12" s="1"/>
      <c r="N12" s="39">
        <v>160.96</v>
      </c>
      <c r="O12" s="21" t="s">
        <v>30</v>
      </c>
    </row>
    <row r="13" spans="2:18" x14ac:dyDescent="0.25">
      <c r="B13" s="58" t="s">
        <v>2</v>
      </c>
      <c r="C13" s="59"/>
      <c r="D13" s="60"/>
      <c r="E13" s="1">
        <f t="shared" ref="E13:E18" si="0">C13+D13</f>
        <v>0</v>
      </c>
      <c r="G13" s="1">
        <f>IF(E13&gt;$N$17,$N$17,E13)</f>
        <v>0</v>
      </c>
      <c r="H13" s="1"/>
      <c r="I13" s="1">
        <f t="shared" ref="I13:I18" si="1">(E13-G13)*$N$20</f>
        <v>0</v>
      </c>
      <c r="J13" s="1">
        <f t="shared" ref="J13:J18" si="2">E13-I13</f>
        <v>0</v>
      </c>
      <c r="K13" s="62">
        <f t="shared" ref="K13:K18" si="3">IF(J13&gt;$N$18,$N$18,J13)</f>
        <v>0</v>
      </c>
      <c r="L13" s="1">
        <f t="shared" ref="L13:L18" si="4">E13-K13</f>
        <v>0</v>
      </c>
      <c r="M13" s="1"/>
      <c r="N13" s="19">
        <f>N12*12</f>
        <v>1931.52</v>
      </c>
      <c r="O13" s="21" t="s">
        <v>50</v>
      </c>
    </row>
    <row r="14" spans="2:18" x14ac:dyDescent="0.25">
      <c r="B14" s="47" t="s">
        <v>16</v>
      </c>
      <c r="C14" s="15">
        <v>1764.6</v>
      </c>
      <c r="D14" s="16">
        <v>744.3</v>
      </c>
      <c r="E14" s="1">
        <f t="shared" si="0"/>
        <v>2508.8999999999996</v>
      </c>
      <c r="G14" s="1">
        <f>IF(SUM(G$12:G13)&lt;$N$17,IF(E14&gt;$N$17,$N$17,E14),IF(SUM(G$12:G13)&lt;2*$N$17,IF(E14&gt;(2*$N$17-SUM(G$12:G13)),(2*$N$17-SUM(G$12:G13)),E14),0))</f>
        <v>1250</v>
      </c>
      <c r="H14" s="1"/>
      <c r="I14" s="1">
        <f t="shared" si="1"/>
        <v>1007.1199999999998</v>
      </c>
      <c r="J14" s="1">
        <f t="shared" si="2"/>
        <v>1501.7799999999997</v>
      </c>
      <c r="K14" s="62">
        <f t="shared" si="3"/>
        <v>1501.7799999999997</v>
      </c>
      <c r="L14" s="1">
        <f t="shared" si="4"/>
        <v>1007.1199999999999</v>
      </c>
      <c r="M14" s="1"/>
      <c r="N14" s="19">
        <v>300</v>
      </c>
      <c r="O14" s="21" t="s">
        <v>33</v>
      </c>
    </row>
    <row r="15" spans="2:18" x14ac:dyDescent="0.25">
      <c r="B15" s="47" t="s">
        <v>17</v>
      </c>
      <c r="C15" s="15"/>
      <c r="D15" s="16"/>
      <c r="E15" s="1">
        <f t="shared" si="0"/>
        <v>0</v>
      </c>
      <c r="G15" s="1">
        <f>IF(SUM(G$12:G14)&lt;$N$17,IF(E15&gt;$N$17,$N$17,E15),IF(SUM(G$12:G14)&lt;2*$N$17,IF(E15&gt;(2*$N$17-SUM(G$12:G14)),(2*$N$17-SUM(G$12:G14)),E15),0))</f>
        <v>0</v>
      </c>
      <c r="H15" s="1"/>
      <c r="I15" s="1">
        <f t="shared" si="1"/>
        <v>0</v>
      </c>
      <c r="J15" s="1">
        <f t="shared" si="2"/>
        <v>0</v>
      </c>
      <c r="K15" s="62">
        <f t="shared" si="3"/>
        <v>0</v>
      </c>
      <c r="L15" s="1">
        <f t="shared" si="4"/>
        <v>0</v>
      </c>
      <c r="M15" s="1"/>
      <c r="N15" s="19">
        <v>1300</v>
      </c>
      <c r="O15" s="21" t="s">
        <v>34</v>
      </c>
    </row>
    <row r="16" spans="2:18" x14ac:dyDescent="0.25">
      <c r="B16" s="47" t="s">
        <v>18</v>
      </c>
      <c r="C16" s="15"/>
      <c r="D16" s="16"/>
      <c r="E16" s="1">
        <f t="shared" si="0"/>
        <v>0</v>
      </c>
      <c r="G16" s="1">
        <f>IF(SUM(G$12:G15)&lt;$N$17,IF(E16&gt;$N$17,$N$17,E16),IF(SUM(G$12:G15)&lt;2*$N$17,IF(E16&gt;(2*$N$17-SUM(G$12:G15)),(2*$N$17-SUM(G$12:G15)),E16),0))</f>
        <v>0</v>
      </c>
      <c r="H16" s="1"/>
      <c r="I16" s="1">
        <f t="shared" si="1"/>
        <v>0</v>
      </c>
      <c r="J16" s="1">
        <f t="shared" si="2"/>
        <v>0</v>
      </c>
      <c r="K16" s="62">
        <f t="shared" si="3"/>
        <v>0</v>
      </c>
      <c r="L16" s="1">
        <f t="shared" si="4"/>
        <v>0</v>
      </c>
      <c r="M16" s="1"/>
      <c r="N16" s="37">
        <v>0</v>
      </c>
      <c r="O16" s="38" t="s">
        <v>35</v>
      </c>
    </row>
    <row r="17" spans="2:17" x14ac:dyDescent="0.25">
      <c r="B17" s="47" t="s">
        <v>19</v>
      </c>
      <c r="C17" s="15"/>
      <c r="D17" s="16"/>
      <c r="E17" s="1">
        <f t="shared" si="0"/>
        <v>0</v>
      </c>
      <c r="G17" s="1">
        <f>IF(SUM(G$12:G16)&lt;$N$17,IF(E17&gt;$N$17,$N$17,E17),IF(SUM(G$12:G16)&lt;2*$N$17,IF(E17&gt;(2*$N$17-SUM(G$12:G16)),(2*$N$17-SUM(G$12:G16)),E17),0))</f>
        <v>0</v>
      </c>
      <c r="H17" s="1"/>
      <c r="I17" s="1">
        <f t="shared" si="1"/>
        <v>0</v>
      </c>
      <c r="J17" s="1">
        <f t="shared" si="2"/>
        <v>0</v>
      </c>
      <c r="K17" s="62">
        <f t="shared" si="3"/>
        <v>0</v>
      </c>
      <c r="L17" s="1">
        <f t="shared" si="4"/>
        <v>0</v>
      </c>
      <c r="M17" s="1"/>
      <c r="N17" s="19">
        <v>1250</v>
      </c>
      <c r="O17" s="21" t="s">
        <v>13</v>
      </c>
    </row>
    <row r="18" spans="2:17" ht="15.75" thickBot="1" x14ac:dyDescent="0.3">
      <c r="B18" s="48" t="s">
        <v>20</v>
      </c>
      <c r="C18" s="17"/>
      <c r="D18" s="18"/>
      <c r="E18" s="1">
        <f t="shared" si="0"/>
        <v>0</v>
      </c>
      <c r="G18" s="1">
        <f>IF(SUM(G$12:G17)&lt;$N$17,IF(E18&gt;$N$17,$N$17,E18),IF(SUM(G$12:G17)&lt;2*$N$17,IF(E18&gt;(2*$N$17-SUM(G$12:G17)),(2*$N$17-SUM(G$12:G17)),E18),0))</f>
        <v>0</v>
      </c>
      <c r="H18" s="1"/>
      <c r="I18" s="1">
        <f t="shared" si="1"/>
        <v>0</v>
      </c>
      <c r="J18" s="1">
        <f t="shared" si="2"/>
        <v>0</v>
      </c>
      <c r="K18" s="62">
        <f t="shared" si="3"/>
        <v>0</v>
      </c>
      <c r="L18" s="1">
        <f t="shared" si="4"/>
        <v>0</v>
      </c>
      <c r="M18" s="1"/>
      <c r="N18" s="19">
        <v>3300</v>
      </c>
      <c r="O18" s="21" t="s">
        <v>14</v>
      </c>
    </row>
    <row r="19" spans="2:17" x14ac:dyDescent="0.25">
      <c r="C19" s="3"/>
      <c r="D19" s="4"/>
      <c r="N19" s="20">
        <v>1250</v>
      </c>
      <c r="O19" s="22" t="s">
        <v>12</v>
      </c>
    </row>
    <row r="20" spans="2:17" x14ac:dyDescent="0.25">
      <c r="B20" s="12" t="s">
        <v>0</v>
      </c>
      <c r="C20" s="1">
        <f>SUM(C12:C18)</f>
        <v>19322.259999999998</v>
      </c>
      <c r="D20" s="1">
        <f>SUM(D12:D18)</f>
        <v>2549.29</v>
      </c>
      <c r="E20" s="1">
        <f>SUM(E12:E18)</f>
        <v>21871.550000000003</v>
      </c>
      <c r="G20" s="1"/>
      <c r="H20" s="1"/>
      <c r="I20" s="1"/>
      <c r="J20" s="1"/>
      <c r="K20" s="1">
        <f>SUM(K12:K18)</f>
        <v>4801.78</v>
      </c>
      <c r="L20" s="1">
        <f>SUM(L12:L18)</f>
        <v>17069.77</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2549.29</v>
      </c>
    </row>
    <row r="26" spans="2:17" x14ac:dyDescent="0.25">
      <c r="C26" s="35" t="s">
        <v>38</v>
      </c>
      <c r="D26" s="42">
        <f>SUM(D24:D25)</f>
        <v>4480.8099999999995</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IF(K20&gt;2*N18,2*N18,K20)</f>
        <v>4801.78</v>
      </c>
    </row>
    <row r="32" spans="2:17" x14ac:dyDescent="0.25">
      <c r="B32" s="33"/>
      <c r="C32" s="34" t="s">
        <v>43</v>
      </c>
      <c r="D32" s="46">
        <f>-N19</f>
        <v>-1250</v>
      </c>
    </row>
    <row r="33" spans="2:5" x14ac:dyDescent="0.25">
      <c r="C33" s="35" t="s">
        <v>51</v>
      </c>
      <c r="D33" s="42">
        <f>D30+D31+D32</f>
        <v>3551.7799999999997</v>
      </c>
    </row>
    <row r="35" spans="2:5" x14ac:dyDescent="0.25">
      <c r="E35" s="45"/>
    </row>
    <row r="36" spans="2:5" ht="15.75" x14ac:dyDescent="0.25">
      <c r="B36" s="55"/>
      <c r="C36" s="56" t="str">
        <f>IF(D33&lt;D26, "With the CDHP, you would have saved", "With the PPO, you saved")</f>
        <v>With the CDHP, you would have saved</v>
      </c>
      <c r="D36" s="57">
        <f>IF(D33&lt;D26, D26-D33,D33-D26)</f>
        <v>929.02999999999975</v>
      </c>
    </row>
  </sheetData>
  <sheetProtection algorithmName="SHA-512" hashValue="roQpBFnkeeLUNwZ3dVzhgwErWotsToUJRHbbpwEaQ72HX2OBEyU9yAf7Sgh9EURF3RIocVDgoD2yFIWiGrjpXQ==" saltValue="k6E5GLuR2gjBdDZvKe4fqA==" spinCount="100000" sheet="1" objects="1" scenarios="1" selectLockedCells="1" selectUnlockedCells="1"/>
  <mergeCells count="1">
    <mergeCell ref="B2:M2"/>
  </mergeCells>
  <conditionalFormatting sqref="D33">
    <cfRule type="cellIs" dxfId="0" priority="1" operator="lessThan">
      <formula>0</formula>
    </cfRule>
  </conditionalFormatting>
  <printOptions horizontalCentered="1" gridLines="1"/>
  <pageMargins left="0.7" right="0.7" top="1" bottom="1"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2:L5"/>
  <sheetViews>
    <sheetView showGridLines="0" zoomScaleNormal="100" workbookViewId="0">
      <selection activeCell="E26" sqref="E26"/>
    </sheetView>
  </sheetViews>
  <sheetFormatPr defaultRowHeight="15" x14ac:dyDescent="0.25"/>
  <cols>
    <col min="2" max="2" width="3.7109375" customWidth="1"/>
  </cols>
  <sheetData>
    <row r="2" spans="2:12" x14ac:dyDescent="0.25">
      <c r="B2" s="6" t="s">
        <v>4</v>
      </c>
    </row>
    <row r="3" spans="2:12" x14ac:dyDescent="0.25">
      <c r="B3">
        <v>1</v>
      </c>
      <c r="C3" s="5" t="s">
        <v>3</v>
      </c>
    </row>
    <row r="4" spans="2:12" x14ac:dyDescent="0.25">
      <c r="B4">
        <v>2</v>
      </c>
      <c r="C4" s="50" t="s">
        <v>63</v>
      </c>
      <c r="D4" s="50"/>
      <c r="E4" s="50"/>
      <c r="F4" s="50"/>
      <c r="G4" s="50"/>
      <c r="H4" s="50"/>
      <c r="I4" s="50"/>
      <c r="J4" s="50"/>
      <c r="K4" s="50"/>
      <c r="L4" s="50"/>
    </row>
    <row r="5" spans="2:12" x14ac:dyDescent="0.25">
      <c r="B5">
        <v>3</v>
      </c>
      <c r="C5" s="50" t="s">
        <v>71</v>
      </c>
      <c r="D5" s="50"/>
      <c r="E5" s="50"/>
      <c r="F5" s="50"/>
      <c r="G5" s="50"/>
      <c r="H5" s="50"/>
      <c r="I5" s="50"/>
      <c r="J5" s="50"/>
      <c r="K5" s="50"/>
      <c r="L5" s="50"/>
    </row>
  </sheetData>
  <sheetProtection algorithmName="SHA-512" hashValue="5nnwdJOvmHqaAuLpaWconiku8njvyE+cyMHvc3noBtyiel0D8Z6g+03YPswlqHThrhkSMdYPKyJ2mgDGESf0Ig==" saltValue="MfxQcwu5dSQMLLdeOLXxKw==" spinCount="100000" sheet="1" objects="1" scenarios="1"/>
  <hyperlinks>
    <hyperlink ref="C3" r:id="rId1"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5325C-EF76-46F3-93FD-0D6BE67E6F8B}">
  <sheetPr>
    <tabColor theme="5"/>
  </sheetPr>
  <dimension ref="B2:L9"/>
  <sheetViews>
    <sheetView showGridLines="0" zoomScale="85" zoomScaleNormal="85" workbookViewId="0">
      <selection activeCell="C6" sqref="C6"/>
    </sheetView>
  </sheetViews>
  <sheetFormatPr defaultRowHeight="15" x14ac:dyDescent="0.25"/>
  <cols>
    <col min="2" max="2" width="3.7109375" customWidth="1"/>
  </cols>
  <sheetData>
    <row r="2" spans="2:12" x14ac:dyDescent="0.25">
      <c r="B2" s="6" t="s">
        <v>4</v>
      </c>
    </row>
    <row r="3" spans="2:12" x14ac:dyDescent="0.25">
      <c r="B3" s="54" t="s">
        <v>65</v>
      </c>
    </row>
    <row r="4" spans="2:12" x14ac:dyDescent="0.25">
      <c r="B4" s="54"/>
      <c r="C4" t="s">
        <v>66</v>
      </c>
    </row>
    <row r="5" spans="2:12" x14ac:dyDescent="0.25">
      <c r="B5" s="64">
        <v>1</v>
      </c>
      <c r="C5" s="50" t="s">
        <v>64</v>
      </c>
    </row>
    <row r="6" spans="2:12" x14ac:dyDescent="0.25">
      <c r="B6" s="65">
        <v>2</v>
      </c>
      <c r="C6" s="50" t="s">
        <v>395</v>
      </c>
      <c r="D6" s="50"/>
      <c r="E6" s="50"/>
      <c r="F6" s="50"/>
      <c r="G6" s="50"/>
      <c r="H6" s="50"/>
      <c r="I6" s="50"/>
      <c r="J6" s="50"/>
      <c r="K6" s="50"/>
      <c r="L6" s="50"/>
    </row>
    <row r="7" spans="2:12" x14ac:dyDescent="0.25">
      <c r="B7" s="66">
        <v>3</v>
      </c>
      <c r="C7" s="50" t="s">
        <v>67</v>
      </c>
      <c r="D7" s="50"/>
      <c r="E7" s="50"/>
      <c r="F7" s="50"/>
      <c r="G7" s="50"/>
      <c r="H7" s="50"/>
      <c r="I7" s="50"/>
      <c r="J7" s="50"/>
      <c r="K7" s="50"/>
      <c r="L7" s="50"/>
    </row>
    <row r="8" spans="2:12" x14ac:dyDescent="0.25">
      <c r="B8" s="67">
        <v>4</v>
      </c>
      <c r="C8" s="50" t="s">
        <v>68</v>
      </c>
      <c r="D8" s="50"/>
      <c r="E8" s="50"/>
      <c r="F8" s="50"/>
      <c r="G8" s="50"/>
      <c r="H8" s="50"/>
      <c r="I8" s="50"/>
      <c r="J8" s="50"/>
      <c r="K8" s="50"/>
      <c r="L8" s="50"/>
    </row>
    <row r="9" spans="2:12" x14ac:dyDescent="0.25">
      <c r="B9">
        <v>5</v>
      </c>
      <c r="C9" s="50" t="s">
        <v>69</v>
      </c>
      <c r="D9" s="50"/>
      <c r="E9" s="50"/>
      <c r="F9" s="50"/>
      <c r="G9" s="50"/>
      <c r="H9" s="50"/>
      <c r="I9" s="50"/>
      <c r="J9" s="50"/>
      <c r="K9" s="50"/>
      <c r="L9" s="50"/>
    </row>
  </sheetData>
  <sheetProtection algorithmName="SHA-512" hashValue="h24HN6n/XSS0pz/vni22MGUPDa5x5Fdlz/gtyXSU7hVEHlA3M5LgYmzd0R1/U06OyHIwlnob7H20GxmhyiwvTg==" saltValue="WG6UzKSK4XHW5lcbby3U9A=="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76F7-4CE3-47D3-A9F2-F81DC3032BCB}">
  <sheetPr>
    <tabColor theme="5"/>
  </sheetPr>
  <dimension ref="B2:L7"/>
  <sheetViews>
    <sheetView showGridLines="0" zoomScale="85" zoomScaleNormal="85" workbookViewId="0">
      <selection activeCell="D4" sqref="D4"/>
    </sheetView>
  </sheetViews>
  <sheetFormatPr defaultRowHeight="15" x14ac:dyDescent="0.25"/>
  <cols>
    <col min="2" max="2" width="3.7109375" customWidth="1"/>
  </cols>
  <sheetData>
    <row r="2" spans="2:12" x14ac:dyDescent="0.25">
      <c r="B2" s="6" t="s">
        <v>4</v>
      </c>
    </row>
    <row r="3" spans="2:12" x14ac:dyDescent="0.25">
      <c r="B3" t="s">
        <v>377</v>
      </c>
    </row>
    <row r="4" spans="2:12" x14ac:dyDescent="0.25">
      <c r="B4" s="90">
        <v>1</v>
      </c>
      <c r="C4" s="50" t="s">
        <v>378</v>
      </c>
      <c r="D4" s="50"/>
      <c r="E4" s="50"/>
      <c r="F4" s="50"/>
      <c r="G4" s="50"/>
      <c r="H4" s="50"/>
      <c r="I4" s="50"/>
      <c r="J4" s="50"/>
      <c r="K4" s="50"/>
      <c r="L4" s="50"/>
    </row>
    <row r="5" spans="2:12" x14ac:dyDescent="0.25">
      <c r="B5" s="92">
        <v>2</v>
      </c>
      <c r="C5" s="50" t="s">
        <v>379</v>
      </c>
      <c r="D5" s="50"/>
      <c r="E5" s="50"/>
      <c r="F5" s="50"/>
      <c r="G5" s="50"/>
      <c r="H5" s="50"/>
      <c r="I5" s="50"/>
      <c r="J5" s="50"/>
      <c r="K5" s="50"/>
      <c r="L5" s="50"/>
    </row>
    <row r="6" spans="2:12" x14ac:dyDescent="0.25">
      <c r="B6" s="91">
        <v>3</v>
      </c>
      <c r="C6" s="50" t="s">
        <v>376</v>
      </c>
    </row>
    <row r="7" spans="2:12" x14ac:dyDescent="0.25">
      <c r="C7" t="s">
        <v>380</v>
      </c>
    </row>
  </sheetData>
  <sheetProtection algorithmName="SHA-512" hashValue="9naXe1j8X6qj0aKlCpGfqa7obhY8tvPtosUWSVyoTSSZIlV+43N4j8Rh+PbIRY8IbutzzGF2dZBUA2YlMkzdWg==" saltValue="ukiMaojz6q4+bYHFe+foD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085B-6959-4DEF-9F83-A63813450D98}">
  <sheetPr>
    <tabColor theme="5"/>
  </sheetPr>
  <dimension ref="B2:L313"/>
  <sheetViews>
    <sheetView showGridLines="0" zoomScale="85" zoomScaleNormal="85" workbookViewId="0"/>
  </sheetViews>
  <sheetFormatPr defaultRowHeight="15" x14ac:dyDescent="0.25"/>
  <cols>
    <col min="2" max="2" width="3.7109375" customWidth="1"/>
    <col min="4" max="5" width="23.85546875" customWidth="1"/>
  </cols>
  <sheetData>
    <row r="2" spans="2:12" x14ac:dyDescent="0.25">
      <c r="B2" s="6" t="s">
        <v>4</v>
      </c>
    </row>
    <row r="3" spans="2:12" x14ac:dyDescent="0.25">
      <c r="B3" t="s">
        <v>381</v>
      </c>
    </row>
    <row r="4" spans="2:12" x14ac:dyDescent="0.25">
      <c r="B4" s="64">
        <v>1</v>
      </c>
      <c r="C4" s="50" t="s">
        <v>382</v>
      </c>
      <c r="D4" s="50"/>
      <c r="E4" s="50"/>
      <c r="F4" s="50"/>
      <c r="G4" s="50"/>
      <c r="H4" s="50"/>
      <c r="I4" s="50"/>
      <c r="J4" s="50"/>
      <c r="K4" s="50"/>
      <c r="L4" s="50"/>
    </row>
    <row r="5" spans="2:12" x14ac:dyDescent="0.25">
      <c r="B5" s="93">
        <v>2</v>
      </c>
      <c r="C5" s="50" t="s">
        <v>383</v>
      </c>
      <c r="D5" s="50"/>
      <c r="E5" s="50"/>
      <c r="F5" s="50"/>
      <c r="G5" s="50"/>
      <c r="H5" s="50"/>
      <c r="I5" s="50"/>
      <c r="J5" s="50"/>
      <c r="K5" s="50"/>
      <c r="L5" s="50"/>
    </row>
    <row r="6" spans="2:12" x14ac:dyDescent="0.25">
      <c r="B6" s="67">
        <v>3</v>
      </c>
      <c r="C6" s="50" t="s">
        <v>384</v>
      </c>
    </row>
    <row r="7" spans="2:12" x14ac:dyDescent="0.25">
      <c r="B7" s="94">
        <v>4</v>
      </c>
      <c r="C7" s="50" t="s">
        <v>386</v>
      </c>
    </row>
    <row r="8" spans="2:12" x14ac:dyDescent="0.25">
      <c r="C8" s="50" t="s">
        <v>385</v>
      </c>
    </row>
    <row r="10" spans="2:12" ht="19.5" thickBot="1" x14ac:dyDescent="0.35">
      <c r="D10" s="97" t="s">
        <v>74</v>
      </c>
      <c r="E10" s="97"/>
    </row>
    <row r="11" spans="2:12" ht="18" thickBot="1" x14ac:dyDescent="0.35">
      <c r="D11" s="81">
        <f>SUM(D14:D313)</f>
        <v>492.78000000000003</v>
      </c>
      <c r="E11" s="82">
        <f>SUM(E14:E313)</f>
        <v>289.2</v>
      </c>
    </row>
    <row r="12" spans="2:12" ht="6" customHeight="1" x14ac:dyDescent="0.25"/>
    <row r="13" spans="2:12" ht="45" x14ac:dyDescent="0.25">
      <c r="D13" s="78" t="s">
        <v>72</v>
      </c>
      <c r="E13" s="79" t="s">
        <v>73</v>
      </c>
    </row>
    <row r="14" spans="2:12" ht="15.75" x14ac:dyDescent="0.25">
      <c r="C14" s="84" t="s">
        <v>75</v>
      </c>
      <c r="D14" s="72">
        <v>0</v>
      </c>
      <c r="E14" s="73">
        <v>166</v>
      </c>
      <c r="I14" s="89" t="s">
        <v>75</v>
      </c>
    </row>
    <row r="15" spans="2:12" x14ac:dyDescent="0.25">
      <c r="C15" s="86" t="s">
        <v>76</v>
      </c>
      <c r="D15" s="74">
        <v>25.62</v>
      </c>
      <c r="E15" s="75">
        <v>6.41</v>
      </c>
    </row>
    <row r="16" spans="2:12" x14ac:dyDescent="0.25">
      <c r="C16" s="85" t="s">
        <v>77</v>
      </c>
      <c r="D16" s="74">
        <v>467.16</v>
      </c>
      <c r="E16" s="75">
        <v>116.79</v>
      </c>
    </row>
    <row r="17" spans="3:9" x14ac:dyDescent="0.25">
      <c r="C17" s="83" t="s">
        <v>375</v>
      </c>
      <c r="D17" s="74">
        <v>0</v>
      </c>
      <c r="E17" s="75">
        <v>0</v>
      </c>
    </row>
    <row r="18" spans="3:9" x14ac:dyDescent="0.25">
      <c r="C18" s="83" t="s">
        <v>375</v>
      </c>
      <c r="D18" s="74">
        <v>0</v>
      </c>
      <c r="E18" s="75">
        <v>0</v>
      </c>
    </row>
    <row r="19" spans="3:9" x14ac:dyDescent="0.25">
      <c r="C19" s="83" t="s">
        <v>375</v>
      </c>
      <c r="D19" s="74">
        <v>0</v>
      </c>
      <c r="E19" s="75">
        <v>0</v>
      </c>
    </row>
    <row r="20" spans="3:9" x14ac:dyDescent="0.25">
      <c r="C20" s="83" t="s">
        <v>375</v>
      </c>
      <c r="D20" s="74">
        <v>0</v>
      </c>
      <c r="E20" s="75">
        <v>0</v>
      </c>
    </row>
    <row r="21" spans="3:9" x14ac:dyDescent="0.25">
      <c r="C21" s="83" t="s">
        <v>375</v>
      </c>
      <c r="D21" s="74">
        <v>0</v>
      </c>
      <c r="E21" s="75">
        <v>0</v>
      </c>
    </row>
    <row r="22" spans="3:9" x14ac:dyDescent="0.25">
      <c r="C22" s="83" t="s">
        <v>375</v>
      </c>
      <c r="D22" s="74">
        <v>0</v>
      </c>
      <c r="E22" s="75">
        <v>0</v>
      </c>
    </row>
    <row r="23" spans="3:9" x14ac:dyDescent="0.25">
      <c r="C23" s="83" t="s">
        <v>375</v>
      </c>
      <c r="D23" s="74">
        <v>0</v>
      </c>
      <c r="E23" s="75">
        <v>0</v>
      </c>
    </row>
    <row r="24" spans="3:9" x14ac:dyDescent="0.25">
      <c r="C24" s="83" t="s">
        <v>375</v>
      </c>
      <c r="D24" s="74">
        <v>0</v>
      </c>
      <c r="E24" s="75">
        <v>0</v>
      </c>
    </row>
    <row r="25" spans="3:9" x14ac:dyDescent="0.25">
      <c r="D25" s="74">
        <v>0</v>
      </c>
      <c r="E25" s="75">
        <v>0</v>
      </c>
    </row>
    <row r="26" spans="3:9" x14ac:dyDescent="0.25">
      <c r="D26" s="74">
        <v>0</v>
      </c>
      <c r="E26" s="75">
        <v>0</v>
      </c>
    </row>
    <row r="27" spans="3:9" x14ac:dyDescent="0.25">
      <c r="D27" s="74">
        <v>0</v>
      </c>
      <c r="E27" s="75">
        <v>0</v>
      </c>
    </row>
    <row r="28" spans="3:9" ht="15.75" x14ac:dyDescent="0.25">
      <c r="D28" s="74">
        <v>0</v>
      </c>
      <c r="E28" s="75">
        <v>0</v>
      </c>
      <c r="I28" s="87" t="s">
        <v>76</v>
      </c>
    </row>
    <row r="29" spans="3:9" x14ac:dyDescent="0.25">
      <c r="D29" s="74">
        <v>0</v>
      </c>
      <c r="E29" s="75">
        <v>0</v>
      </c>
    </row>
    <row r="30" spans="3:9" x14ac:dyDescent="0.25">
      <c r="D30" s="74">
        <v>0</v>
      </c>
      <c r="E30" s="75">
        <v>0</v>
      </c>
    </row>
    <row r="31" spans="3:9" x14ac:dyDescent="0.25">
      <c r="D31" s="74">
        <v>0</v>
      </c>
      <c r="E31" s="75">
        <v>0</v>
      </c>
    </row>
    <row r="32" spans="3:9" x14ac:dyDescent="0.25">
      <c r="D32" s="74">
        <v>0</v>
      </c>
      <c r="E32" s="75">
        <v>0</v>
      </c>
    </row>
    <row r="33" spans="4:9" x14ac:dyDescent="0.25">
      <c r="D33" s="74">
        <v>0</v>
      </c>
      <c r="E33" s="75">
        <v>0</v>
      </c>
    </row>
    <row r="34" spans="4:9" x14ac:dyDescent="0.25">
      <c r="D34" s="74">
        <v>0</v>
      </c>
      <c r="E34" s="75">
        <v>0</v>
      </c>
    </row>
    <row r="35" spans="4:9" x14ac:dyDescent="0.25">
      <c r="D35" s="74">
        <v>0</v>
      </c>
      <c r="E35" s="75">
        <v>0</v>
      </c>
    </row>
    <row r="36" spans="4:9" x14ac:dyDescent="0.25">
      <c r="D36" s="74">
        <v>0</v>
      </c>
      <c r="E36" s="75">
        <v>0</v>
      </c>
    </row>
    <row r="37" spans="4:9" x14ac:dyDescent="0.25">
      <c r="D37" s="74">
        <v>0</v>
      </c>
      <c r="E37" s="75">
        <v>0</v>
      </c>
    </row>
    <row r="38" spans="4:9" x14ac:dyDescent="0.25">
      <c r="D38" s="74">
        <v>0</v>
      </c>
      <c r="E38" s="75">
        <v>0</v>
      </c>
    </row>
    <row r="39" spans="4:9" x14ac:dyDescent="0.25">
      <c r="D39" s="74">
        <v>0</v>
      </c>
      <c r="E39" s="75">
        <v>0</v>
      </c>
    </row>
    <row r="40" spans="4:9" x14ac:dyDescent="0.25">
      <c r="D40" s="74">
        <v>0</v>
      </c>
      <c r="E40" s="75">
        <v>0</v>
      </c>
    </row>
    <row r="41" spans="4:9" x14ac:dyDescent="0.25">
      <c r="D41" s="74">
        <v>0</v>
      </c>
      <c r="E41" s="75">
        <v>0</v>
      </c>
    </row>
    <row r="42" spans="4:9" ht="15.75" x14ac:dyDescent="0.25">
      <c r="D42" s="74">
        <v>0</v>
      </c>
      <c r="E42" s="75">
        <v>0</v>
      </c>
      <c r="I42" s="88" t="s">
        <v>77</v>
      </c>
    </row>
    <row r="43" spans="4:9" x14ac:dyDescent="0.25">
      <c r="D43" s="74">
        <v>0</v>
      </c>
      <c r="E43" s="75">
        <v>0</v>
      </c>
    </row>
    <row r="44" spans="4:9" x14ac:dyDescent="0.25">
      <c r="D44" s="74">
        <v>0</v>
      </c>
      <c r="E44" s="75">
        <v>0</v>
      </c>
    </row>
    <row r="45" spans="4:9" x14ac:dyDescent="0.25">
      <c r="D45" s="74">
        <v>0</v>
      </c>
      <c r="E45" s="75">
        <v>0</v>
      </c>
    </row>
    <row r="46" spans="4:9" x14ac:dyDescent="0.25">
      <c r="D46" s="74">
        <v>0</v>
      </c>
      <c r="E46" s="75">
        <v>0</v>
      </c>
    </row>
    <row r="47" spans="4:9" x14ac:dyDescent="0.25">
      <c r="D47" s="74">
        <v>0</v>
      </c>
      <c r="E47" s="75">
        <v>0</v>
      </c>
    </row>
    <row r="48" spans="4:9" x14ac:dyDescent="0.25">
      <c r="D48" s="74">
        <v>0</v>
      </c>
      <c r="E48" s="75">
        <v>0</v>
      </c>
    </row>
    <row r="49" spans="4:5" x14ac:dyDescent="0.25">
      <c r="D49" s="74">
        <v>0</v>
      </c>
      <c r="E49" s="75">
        <v>0</v>
      </c>
    </row>
    <row r="50" spans="4:5" x14ac:dyDescent="0.25">
      <c r="D50" s="74">
        <v>0</v>
      </c>
      <c r="E50" s="75">
        <v>0</v>
      </c>
    </row>
    <row r="51" spans="4:5" x14ac:dyDescent="0.25">
      <c r="D51" s="74">
        <v>0</v>
      </c>
      <c r="E51" s="75">
        <v>0</v>
      </c>
    </row>
    <row r="52" spans="4:5" x14ac:dyDescent="0.25">
      <c r="D52" s="74">
        <v>0</v>
      </c>
      <c r="E52" s="75">
        <v>0</v>
      </c>
    </row>
    <row r="53" spans="4:5" x14ac:dyDescent="0.25">
      <c r="D53" s="74">
        <v>0</v>
      </c>
      <c r="E53" s="75">
        <v>0</v>
      </c>
    </row>
    <row r="54" spans="4:5" x14ac:dyDescent="0.25">
      <c r="D54" s="74">
        <v>0</v>
      </c>
      <c r="E54" s="75">
        <v>0</v>
      </c>
    </row>
    <row r="55" spans="4:5" x14ac:dyDescent="0.25">
      <c r="D55" s="74">
        <v>0</v>
      </c>
      <c r="E55" s="75">
        <v>0</v>
      </c>
    </row>
    <row r="56" spans="4:5" x14ac:dyDescent="0.25">
      <c r="D56" s="74">
        <v>0</v>
      </c>
      <c r="E56" s="75">
        <v>0</v>
      </c>
    </row>
    <row r="57" spans="4:5" x14ac:dyDescent="0.25">
      <c r="D57" s="74">
        <v>0</v>
      </c>
      <c r="E57" s="75">
        <v>0</v>
      </c>
    </row>
    <row r="58" spans="4:5" x14ac:dyDescent="0.25">
      <c r="D58" s="74">
        <v>0</v>
      </c>
      <c r="E58" s="75">
        <v>0</v>
      </c>
    </row>
    <row r="59" spans="4:5" x14ac:dyDescent="0.25">
      <c r="D59" s="74">
        <v>0</v>
      </c>
      <c r="E59" s="75">
        <v>0</v>
      </c>
    </row>
    <row r="60" spans="4:5" x14ac:dyDescent="0.25">
      <c r="D60" s="74">
        <v>0</v>
      </c>
      <c r="E60" s="75">
        <v>0</v>
      </c>
    </row>
    <row r="61" spans="4:5" x14ac:dyDescent="0.25">
      <c r="D61" s="74">
        <v>0</v>
      </c>
      <c r="E61" s="75">
        <v>0</v>
      </c>
    </row>
    <row r="62" spans="4:5" x14ac:dyDescent="0.25">
      <c r="D62" s="74">
        <v>0</v>
      </c>
      <c r="E62" s="75">
        <v>0</v>
      </c>
    </row>
    <row r="63" spans="4:5" x14ac:dyDescent="0.25">
      <c r="D63" s="74">
        <v>0</v>
      </c>
      <c r="E63" s="75">
        <v>0</v>
      </c>
    </row>
    <row r="64" spans="4:5" x14ac:dyDescent="0.25">
      <c r="D64" s="74">
        <v>0</v>
      </c>
      <c r="E64" s="75">
        <v>0</v>
      </c>
    </row>
    <row r="65" spans="4:5" x14ac:dyDescent="0.25">
      <c r="D65" s="74">
        <v>0</v>
      </c>
      <c r="E65" s="75">
        <v>0</v>
      </c>
    </row>
    <row r="66" spans="4:5" x14ac:dyDescent="0.25">
      <c r="D66" s="74">
        <v>0</v>
      </c>
      <c r="E66" s="75">
        <v>0</v>
      </c>
    </row>
    <row r="67" spans="4:5" x14ac:dyDescent="0.25">
      <c r="D67" s="74">
        <v>0</v>
      </c>
      <c r="E67" s="75">
        <v>0</v>
      </c>
    </row>
    <row r="68" spans="4:5" x14ac:dyDescent="0.25">
      <c r="D68" s="74">
        <v>0</v>
      </c>
      <c r="E68" s="75">
        <v>0</v>
      </c>
    </row>
    <row r="69" spans="4:5" x14ac:dyDescent="0.25">
      <c r="D69" s="74">
        <v>0</v>
      </c>
      <c r="E69" s="75">
        <v>0</v>
      </c>
    </row>
    <row r="70" spans="4:5" x14ac:dyDescent="0.25">
      <c r="D70" s="74">
        <v>0</v>
      </c>
      <c r="E70" s="75">
        <v>0</v>
      </c>
    </row>
    <row r="71" spans="4:5" x14ac:dyDescent="0.25">
      <c r="D71" s="74">
        <v>0</v>
      </c>
      <c r="E71" s="75">
        <v>0</v>
      </c>
    </row>
    <row r="72" spans="4:5" x14ac:dyDescent="0.25">
      <c r="D72" s="74">
        <v>0</v>
      </c>
      <c r="E72" s="75">
        <v>0</v>
      </c>
    </row>
    <row r="73" spans="4:5" x14ac:dyDescent="0.25">
      <c r="D73" s="74">
        <v>0</v>
      </c>
      <c r="E73" s="75">
        <v>0</v>
      </c>
    </row>
    <row r="74" spans="4:5" x14ac:dyDescent="0.25">
      <c r="D74" s="74">
        <v>0</v>
      </c>
      <c r="E74" s="75">
        <v>0</v>
      </c>
    </row>
    <row r="75" spans="4:5" x14ac:dyDescent="0.25">
      <c r="D75" s="74">
        <v>0</v>
      </c>
      <c r="E75" s="75">
        <v>0</v>
      </c>
    </row>
    <row r="76" spans="4:5" x14ac:dyDescent="0.25">
      <c r="D76" s="74">
        <v>0</v>
      </c>
      <c r="E76" s="75">
        <v>0</v>
      </c>
    </row>
    <row r="77" spans="4:5" x14ac:dyDescent="0.25">
      <c r="D77" s="74">
        <v>0</v>
      </c>
      <c r="E77" s="75">
        <v>0</v>
      </c>
    </row>
    <row r="78" spans="4:5" x14ac:dyDescent="0.25">
      <c r="D78" s="74">
        <v>0</v>
      </c>
      <c r="E78" s="75">
        <v>0</v>
      </c>
    </row>
    <row r="79" spans="4:5" x14ac:dyDescent="0.25">
      <c r="D79" s="74">
        <v>0</v>
      </c>
      <c r="E79" s="75">
        <v>0</v>
      </c>
    </row>
    <row r="80" spans="4:5" x14ac:dyDescent="0.25">
      <c r="D80" s="74">
        <v>0</v>
      </c>
      <c r="E80" s="75">
        <v>0</v>
      </c>
    </row>
    <row r="81" spans="4:5" x14ac:dyDescent="0.25">
      <c r="D81" s="74">
        <v>0</v>
      </c>
      <c r="E81" s="75">
        <v>0</v>
      </c>
    </row>
    <row r="82" spans="4:5" x14ac:dyDescent="0.25">
      <c r="D82" s="74">
        <v>0</v>
      </c>
      <c r="E82" s="75">
        <v>0</v>
      </c>
    </row>
    <row r="83" spans="4:5" x14ac:dyDescent="0.25">
      <c r="D83" s="74">
        <v>0</v>
      </c>
      <c r="E83" s="75">
        <v>0</v>
      </c>
    </row>
    <row r="84" spans="4:5" x14ac:dyDescent="0.25">
      <c r="D84" s="74">
        <v>0</v>
      </c>
      <c r="E84" s="75">
        <v>0</v>
      </c>
    </row>
    <row r="85" spans="4:5" x14ac:dyDescent="0.25">
      <c r="D85" s="74">
        <v>0</v>
      </c>
      <c r="E85" s="75">
        <v>0</v>
      </c>
    </row>
    <row r="86" spans="4:5" x14ac:dyDescent="0.25">
      <c r="D86" s="74">
        <v>0</v>
      </c>
      <c r="E86" s="75">
        <v>0</v>
      </c>
    </row>
    <row r="87" spans="4:5" x14ac:dyDescent="0.25">
      <c r="D87" s="74">
        <v>0</v>
      </c>
      <c r="E87" s="75">
        <v>0</v>
      </c>
    </row>
    <row r="88" spans="4:5" x14ac:dyDescent="0.25">
      <c r="D88" s="74">
        <v>0</v>
      </c>
      <c r="E88" s="75">
        <v>0</v>
      </c>
    </row>
    <row r="89" spans="4:5" x14ac:dyDescent="0.25">
      <c r="D89" s="74">
        <v>0</v>
      </c>
      <c r="E89" s="75">
        <v>0</v>
      </c>
    </row>
    <row r="90" spans="4:5" x14ac:dyDescent="0.25">
      <c r="D90" s="74">
        <v>0</v>
      </c>
      <c r="E90" s="75">
        <v>0</v>
      </c>
    </row>
    <row r="91" spans="4:5" x14ac:dyDescent="0.25">
      <c r="D91" s="74">
        <v>0</v>
      </c>
      <c r="E91" s="75">
        <v>0</v>
      </c>
    </row>
    <row r="92" spans="4:5" x14ac:dyDescent="0.25">
      <c r="D92" s="74">
        <v>0</v>
      </c>
      <c r="E92" s="75">
        <v>0</v>
      </c>
    </row>
    <row r="93" spans="4:5" x14ac:dyDescent="0.25">
      <c r="D93" s="74">
        <v>0</v>
      </c>
      <c r="E93" s="75">
        <v>0</v>
      </c>
    </row>
    <row r="94" spans="4:5" x14ac:dyDescent="0.25">
      <c r="D94" s="74">
        <v>0</v>
      </c>
      <c r="E94" s="75">
        <v>0</v>
      </c>
    </row>
    <row r="95" spans="4:5" x14ac:dyDescent="0.25">
      <c r="D95" s="74">
        <v>0</v>
      </c>
      <c r="E95" s="75">
        <v>0</v>
      </c>
    </row>
    <row r="96" spans="4:5" x14ac:dyDescent="0.25">
      <c r="D96" s="74">
        <v>0</v>
      </c>
      <c r="E96" s="75">
        <v>0</v>
      </c>
    </row>
    <row r="97" spans="4:5" x14ac:dyDescent="0.25">
      <c r="D97" s="74">
        <v>0</v>
      </c>
      <c r="E97" s="75">
        <v>0</v>
      </c>
    </row>
    <row r="98" spans="4:5" x14ac:dyDescent="0.25">
      <c r="D98" s="74">
        <v>0</v>
      </c>
      <c r="E98" s="75">
        <v>0</v>
      </c>
    </row>
    <row r="99" spans="4:5" x14ac:dyDescent="0.25">
      <c r="D99" s="74">
        <v>0</v>
      </c>
      <c r="E99" s="75">
        <v>0</v>
      </c>
    </row>
    <row r="100" spans="4:5" x14ac:dyDescent="0.25">
      <c r="D100" s="74">
        <v>0</v>
      </c>
      <c r="E100" s="75">
        <v>0</v>
      </c>
    </row>
    <row r="101" spans="4:5" x14ac:dyDescent="0.25">
      <c r="D101" s="74">
        <v>0</v>
      </c>
      <c r="E101" s="75">
        <v>0</v>
      </c>
    </row>
    <row r="102" spans="4:5" x14ac:dyDescent="0.25">
      <c r="D102" s="74">
        <v>0</v>
      </c>
      <c r="E102" s="75">
        <v>0</v>
      </c>
    </row>
    <row r="103" spans="4:5" x14ac:dyDescent="0.25">
      <c r="D103" s="74">
        <v>0</v>
      </c>
      <c r="E103" s="75">
        <v>0</v>
      </c>
    </row>
    <row r="104" spans="4:5" x14ac:dyDescent="0.25">
      <c r="D104" s="74">
        <v>0</v>
      </c>
      <c r="E104" s="75">
        <v>0</v>
      </c>
    </row>
    <row r="105" spans="4:5" x14ac:dyDescent="0.25">
      <c r="D105" s="74">
        <v>0</v>
      </c>
      <c r="E105" s="75">
        <v>0</v>
      </c>
    </row>
    <row r="106" spans="4:5" x14ac:dyDescent="0.25">
      <c r="D106" s="74">
        <v>0</v>
      </c>
      <c r="E106" s="75">
        <v>0</v>
      </c>
    </row>
    <row r="107" spans="4:5" x14ac:dyDescent="0.25">
      <c r="D107" s="74">
        <v>0</v>
      </c>
      <c r="E107" s="75">
        <v>0</v>
      </c>
    </row>
    <row r="108" spans="4:5" x14ac:dyDescent="0.25">
      <c r="D108" s="74">
        <v>0</v>
      </c>
      <c r="E108" s="75">
        <v>0</v>
      </c>
    </row>
    <row r="109" spans="4:5" x14ac:dyDescent="0.25">
      <c r="D109" s="74">
        <v>0</v>
      </c>
      <c r="E109" s="75">
        <v>0</v>
      </c>
    </row>
    <row r="110" spans="4:5" x14ac:dyDescent="0.25">
      <c r="D110" s="74">
        <v>0</v>
      </c>
      <c r="E110" s="75">
        <v>0</v>
      </c>
    </row>
    <row r="111" spans="4:5" x14ac:dyDescent="0.25">
      <c r="D111" s="74">
        <v>0</v>
      </c>
      <c r="E111" s="75">
        <v>0</v>
      </c>
    </row>
    <row r="112" spans="4:5" x14ac:dyDescent="0.25">
      <c r="D112" s="74">
        <v>0</v>
      </c>
      <c r="E112" s="75">
        <v>0</v>
      </c>
    </row>
    <row r="113" spans="4:5" x14ac:dyDescent="0.25">
      <c r="D113" s="74">
        <v>0</v>
      </c>
      <c r="E113" s="75">
        <v>0</v>
      </c>
    </row>
    <row r="114" spans="4:5" x14ac:dyDescent="0.25">
      <c r="D114" s="74">
        <v>0</v>
      </c>
      <c r="E114" s="75">
        <v>0</v>
      </c>
    </row>
    <row r="115" spans="4:5" x14ac:dyDescent="0.25">
      <c r="D115" s="74">
        <v>0</v>
      </c>
      <c r="E115" s="75">
        <v>0</v>
      </c>
    </row>
    <row r="116" spans="4:5" x14ac:dyDescent="0.25">
      <c r="D116" s="74">
        <v>0</v>
      </c>
      <c r="E116" s="75">
        <v>0</v>
      </c>
    </row>
    <row r="117" spans="4:5" x14ac:dyDescent="0.25">
      <c r="D117" s="74">
        <v>0</v>
      </c>
      <c r="E117" s="75">
        <v>0</v>
      </c>
    </row>
    <row r="118" spans="4:5" x14ac:dyDescent="0.25">
      <c r="D118" s="74">
        <v>0</v>
      </c>
      <c r="E118" s="75">
        <v>0</v>
      </c>
    </row>
    <row r="119" spans="4:5" x14ac:dyDescent="0.25">
      <c r="D119" s="74">
        <v>0</v>
      </c>
      <c r="E119" s="75">
        <v>0</v>
      </c>
    </row>
    <row r="120" spans="4:5" x14ac:dyDescent="0.25">
      <c r="D120" s="74">
        <v>0</v>
      </c>
      <c r="E120" s="75">
        <v>0</v>
      </c>
    </row>
    <row r="121" spans="4:5" x14ac:dyDescent="0.25">
      <c r="D121" s="74">
        <v>0</v>
      </c>
      <c r="E121" s="75">
        <v>0</v>
      </c>
    </row>
    <row r="122" spans="4:5" x14ac:dyDescent="0.25">
      <c r="D122" s="74">
        <v>0</v>
      </c>
      <c r="E122" s="75">
        <v>0</v>
      </c>
    </row>
    <row r="123" spans="4:5" x14ac:dyDescent="0.25">
      <c r="D123" s="74">
        <v>0</v>
      </c>
      <c r="E123" s="75">
        <v>0</v>
      </c>
    </row>
    <row r="124" spans="4:5" x14ac:dyDescent="0.25">
      <c r="D124" s="74">
        <v>0</v>
      </c>
      <c r="E124" s="75">
        <v>0</v>
      </c>
    </row>
    <row r="125" spans="4:5" x14ac:dyDescent="0.25">
      <c r="D125" s="74">
        <v>0</v>
      </c>
      <c r="E125" s="75">
        <v>0</v>
      </c>
    </row>
    <row r="126" spans="4:5" x14ac:dyDescent="0.25">
      <c r="D126" s="74">
        <v>0</v>
      </c>
      <c r="E126" s="75">
        <v>0</v>
      </c>
    </row>
    <row r="127" spans="4:5" x14ac:dyDescent="0.25">
      <c r="D127" s="74">
        <v>0</v>
      </c>
      <c r="E127" s="75">
        <v>0</v>
      </c>
    </row>
    <row r="128" spans="4:5" x14ac:dyDescent="0.25">
      <c r="D128" s="74">
        <v>0</v>
      </c>
      <c r="E128" s="75">
        <v>0</v>
      </c>
    </row>
    <row r="129" spans="4:5" x14ac:dyDescent="0.25">
      <c r="D129" s="74">
        <v>0</v>
      </c>
      <c r="E129" s="75">
        <v>0</v>
      </c>
    </row>
    <row r="130" spans="4:5" x14ac:dyDescent="0.25">
      <c r="D130" s="74">
        <v>0</v>
      </c>
      <c r="E130" s="75">
        <v>0</v>
      </c>
    </row>
    <row r="131" spans="4:5" x14ac:dyDescent="0.25">
      <c r="D131" s="74">
        <v>0</v>
      </c>
      <c r="E131" s="75">
        <v>0</v>
      </c>
    </row>
    <row r="132" spans="4:5" x14ac:dyDescent="0.25">
      <c r="D132" s="74">
        <v>0</v>
      </c>
      <c r="E132" s="75">
        <v>0</v>
      </c>
    </row>
    <row r="133" spans="4:5" x14ac:dyDescent="0.25">
      <c r="D133" s="74">
        <v>0</v>
      </c>
      <c r="E133" s="75">
        <v>0</v>
      </c>
    </row>
    <row r="134" spans="4:5" x14ac:dyDescent="0.25">
      <c r="D134" s="74">
        <v>0</v>
      </c>
      <c r="E134" s="75">
        <v>0</v>
      </c>
    </row>
    <row r="135" spans="4:5" x14ac:dyDescent="0.25">
      <c r="D135" s="74">
        <v>0</v>
      </c>
      <c r="E135" s="75">
        <v>0</v>
      </c>
    </row>
    <row r="136" spans="4:5" x14ac:dyDescent="0.25">
      <c r="D136" s="74">
        <v>0</v>
      </c>
      <c r="E136" s="75">
        <v>0</v>
      </c>
    </row>
    <row r="137" spans="4:5" x14ac:dyDescent="0.25">
      <c r="D137" s="74">
        <v>0</v>
      </c>
      <c r="E137" s="75">
        <v>0</v>
      </c>
    </row>
    <row r="138" spans="4:5" x14ac:dyDescent="0.25">
      <c r="D138" s="74">
        <v>0</v>
      </c>
      <c r="E138" s="75">
        <v>0</v>
      </c>
    </row>
    <row r="139" spans="4:5" x14ac:dyDescent="0.25">
      <c r="D139" s="74">
        <v>0</v>
      </c>
      <c r="E139" s="75">
        <v>0</v>
      </c>
    </row>
    <row r="140" spans="4:5" x14ac:dyDescent="0.25">
      <c r="D140" s="74">
        <v>0</v>
      </c>
      <c r="E140" s="75">
        <v>0</v>
      </c>
    </row>
    <row r="141" spans="4:5" x14ac:dyDescent="0.25">
      <c r="D141" s="74">
        <v>0</v>
      </c>
      <c r="E141" s="75">
        <v>0</v>
      </c>
    </row>
    <row r="142" spans="4:5" x14ac:dyDescent="0.25">
      <c r="D142" s="74">
        <v>0</v>
      </c>
      <c r="E142" s="75">
        <v>0</v>
      </c>
    </row>
    <row r="143" spans="4:5" x14ac:dyDescent="0.25">
      <c r="D143" s="74">
        <v>0</v>
      </c>
      <c r="E143" s="75">
        <v>0</v>
      </c>
    </row>
    <row r="144" spans="4:5" x14ac:dyDescent="0.25">
      <c r="D144" s="74">
        <v>0</v>
      </c>
      <c r="E144" s="75">
        <v>0</v>
      </c>
    </row>
    <row r="145" spans="4:5" x14ac:dyDescent="0.25">
      <c r="D145" s="74">
        <v>0</v>
      </c>
      <c r="E145" s="75">
        <v>0</v>
      </c>
    </row>
    <row r="146" spans="4:5" x14ac:dyDescent="0.25">
      <c r="D146" s="74">
        <v>0</v>
      </c>
      <c r="E146" s="75">
        <v>0</v>
      </c>
    </row>
    <row r="147" spans="4:5" x14ac:dyDescent="0.25">
      <c r="D147" s="74">
        <v>0</v>
      </c>
      <c r="E147" s="75">
        <v>0</v>
      </c>
    </row>
    <row r="148" spans="4:5" x14ac:dyDescent="0.25">
      <c r="D148" s="74">
        <v>0</v>
      </c>
      <c r="E148" s="75">
        <v>0</v>
      </c>
    </row>
    <row r="149" spans="4:5" x14ac:dyDescent="0.25">
      <c r="D149" s="74">
        <v>0</v>
      </c>
      <c r="E149" s="75">
        <v>0</v>
      </c>
    </row>
    <row r="150" spans="4:5" x14ac:dyDescent="0.25">
      <c r="D150" s="74">
        <v>0</v>
      </c>
      <c r="E150" s="75">
        <v>0</v>
      </c>
    </row>
    <row r="151" spans="4:5" x14ac:dyDescent="0.25">
      <c r="D151" s="74">
        <v>0</v>
      </c>
      <c r="E151" s="75">
        <v>0</v>
      </c>
    </row>
    <row r="152" spans="4:5" x14ac:dyDescent="0.25">
      <c r="D152" s="74">
        <v>0</v>
      </c>
      <c r="E152" s="75">
        <v>0</v>
      </c>
    </row>
    <row r="153" spans="4:5" x14ac:dyDescent="0.25">
      <c r="D153" s="74">
        <v>0</v>
      </c>
      <c r="E153" s="75">
        <v>0</v>
      </c>
    </row>
    <row r="154" spans="4:5" x14ac:dyDescent="0.25">
      <c r="D154" s="74">
        <v>0</v>
      </c>
      <c r="E154" s="75">
        <v>0</v>
      </c>
    </row>
    <row r="155" spans="4:5" x14ac:dyDescent="0.25">
      <c r="D155" s="74">
        <v>0</v>
      </c>
      <c r="E155" s="75">
        <v>0</v>
      </c>
    </row>
    <row r="156" spans="4:5" x14ac:dyDescent="0.25">
      <c r="D156" s="74">
        <v>0</v>
      </c>
      <c r="E156" s="75">
        <v>0</v>
      </c>
    </row>
    <row r="157" spans="4:5" x14ac:dyDescent="0.25">
      <c r="D157" s="74">
        <v>0</v>
      </c>
      <c r="E157" s="75">
        <v>0</v>
      </c>
    </row>
    <row r="158" spans="4:5" x14ac:dyDescent="0.25">
      <c r="D158" s="74">
        <v>0</v>
      </c>
      <c r="E158" s="75">
        <v>0</v>
      </c>
    </row>
    <row r="159" spans="4:5" x14ac:dyDescent="0.25">
      <c r="D159" s="74">
        <v>0</v>
      </c>
      <c r="E159" s="75">
        <v>0</v>
      </c>
    </row>
    <row r="160" spans="4:5" x14ac:dyDescent="0.25">
      <c r="D160" s="74">
        <v>0</v>
      </c>
      <c r="E160" s="75">
        <v>0</v>
      </c>
    </row>
    <row r="161" spans="4:5" x14ac:dyDescent="0.25">
      <c r="D161" s="74">
        <v>0</v>
      </c>
      <c r="E161" s="75">
        <v>0</v>
      </c>
    </row>
    <row r="162" spans="4:5" x14ac:dyDescent="0.25">
      <c r="D162" s="74">
        <v>0</v>
      </c>
      <c r="E162" s="75">
        <v>0</v>
      </c>
    </row>
    <row r="163" spans="4:5" x14ac:dyDescent="0.25">
      <c r="D163" s="74">
        <v>0</v>
      </c>
      <c r="E163" s="75">
        <v>0</v>
      </c>
    </row>
    <row r="164" spans="4:5" x14ac:dyDescent="0.25">
      <c r="D164" s="74">
        <v>0</v>
      </c>
      <c r="E164" s="75">
        <v>0</v>
      </c>
    </row>
    <row r="165" spans="4:5" x14ac:dyDescent="0.25">
      <c r="D165" s="74">
        <v>0</v>
      </c>
      <c r="E165" s="75">
        <v>0</v>
      </c>
    </row>
    <row r="166" spans="4:5" x14ac:dyDescent="0.25">
      <c r="D166" s="74">
        <v>0</v>
      </c>
      <c r="E166" s="75">
        <v>0</v>
      </c>
    </row>
    <row r="167" spans="4:5" x14ac:dyDescent="0.25">
      <c r="D167" s="74">
        <v>0</v>
      </c>
      <c r="E167" s="75">
        <v>0</v>
      </c>
    </row>
    <row r="168" spans="4:5" x14ac:dyDescent="0.25">
      <c r="D168" s="74">
        <v>0</v>
      </c>
      <c r="E168" s="75">
        <v>0</v>
      </c>
    </row>
    <row r="169" spans="4:5" x14ac:dyDescent="0.25">
      <c r="D169" s="74">
        <v>0</v>
      </c>
      <c r="E169" s="75">
        <v>0</v>
      </c>
    </row>
    <row r="170" spans="4:5" x14ac:dyDescent="0.25">
      <c r="D170" s="74">
        <v>0</v>
      </c>
      <c r="E170" s="75">
        <v>0</v>
      </c>
    </row>
    <row r="171" spans="4:5" x14ac:dyDescent="0.25">
      <c r="D171" s="74">
        <v>0</v>
      </c>
      <c r="E171" s="75">
        <v>0</v>
      </c>
    </row>
    <row r="172" spans="4:5" x14ac:dyDescent="0.25">
      <c r="D172" s="74">
        <v>0</v>
      </c>
      <c r="E172" s="75">
        <v>0</v>
      </c>
    </row>
    <row r="173" spans="4:5" x14ac:dyDescent="0.25">
      <c r="D173" s="74">
        <v>0</v>
      </c>
      <c r="E173" s="75">
        <v>0</v>
      </c>
    </row>
    <row r="174" spans="4:5" x14ac:dyDescent="0.25">
      <c r="D174" s="74">
        <v>0</v>
      </c>
      <c r="E174" s="75">
        <v>0</v>
      </c>
    </row>
    <row r="175" spans="4:5" x14ac:dyDescent="0.25">
      <c r="D175" s="74">
        <v>0</v>
      </c>
      <c r="E175" s="75">
        <v>0</v>
      </c>
    </row>
    <row r="176" spans="4:5" x14ac:dyDescent="0.25">
      <c r="D176" s="74">
        <v>0</v>
      </c>
      <c r="E176" s="75">
        <v>0</v>
      </c>
    </row>
    <row r="177" spans="4:5" x14ac:dyDescent="0.25">
      <c r="D177" s="74">
        <v>0</v>
      </c>
      <c r="E177" s="75">
        <v>0</v>
      </c>
    </row>
    <row r="178" spans="4:5" x14ac:dyDescent="0.25">
      <c r="D178" s="74">
        <v>0</v>
      </c>
      <c r="E178" s="75">
        <v>0</v>
      </c>
    </row>
    <row r="179" spans="4:5" x14ac:dyDescent="0.25">
      <c r="D179" s="74">
        <v>0</v>
      </c>
      <c r="E179" s="75">
        <v>0</v>
      </c>
    </row>
    <row r="180" spans="4:5" x14ac:dyDescent="0.25">
      <c r="D180" s="74">
        <v>0</v>
      </c>
      <c r="E180" s="75">
        <v>0</v>
      </c>
    </row>
    <row r="181" spans="4:5" x14ac:dyDescent="0.25">
      <c r="D181" s="74">
        <v>0</v>
      </c>
      <c r="E181" s="75">
        <v>0</v>
      </c>
    </row>
    <row r="182" spans="4:5" x14ac:dyDescent="0.25">
      <c r="D182" s="74">
        <v>0</v>
      </c>
      <c r="E182" s="75">
        <v>0</v>
      </c>
    </row>
    <row r="183" spans="4:5" x14ac:dyDescent="0.25">
      <c r="D183" s="74">
        <v>0</v>
      </c>
      <c r="E183" s="75">
        <v>0</v>
      </c>
    </row>
    <row r="184" spans="4:5" x14ac:dyDescent="0.25">
      <c r="D184" s="74">
        <v>0</v>
      </c>
      <c r="E184" s="75">
        <v>0</v>
      </c>
    </row>
    <row r="185" spans="4:5" x14ac:dyDescent="0.25">
      <c r="D185" s="74">
        <v>0</v>
      </c>
      <c r="E185" s="75">
        <v>0</v>
      </c>
    </row>
    <row r="186" spans="4:5" x14ac:dyDescent="0.25">
      <c r="D186" s="74">
        <v>0</v>
      </c>
      <c r="E186" s="75">
        <v>0</v>
      </c>
    </row>
    <row r="187" spans="4:5" x14ac:dyDescent="0.25">
      <c r="D187" s="74">
        <v>0</v>
      </c>
      <c r="E187" s="75">
        <v>0</v>
      </c>
    </row>
    <row r="188" spans="4:5" x14ac:dyDescent="0.25">
      <c r="D188" s="74">
        <v>0</v>
      </c>
      <c r="E188" s="75">
        <v>0</v>
      </c>
    </row>
    <row r="189" spans="4:5" x14ac:dyDescent="0.25">
      <c r="D189" s="74">
        <v>0</v>
      </c>
      <c r="E189" s="75">
        <v>0</v>
      </c>
    </row>
    <row r="190" spans="4:5" x14ac:dyDescent="0.25">
      <c r="D190" s="74">
        <v>0</v>
      </c>
      <c r="E190" s="75">
        <v>0</v>
      </c>
    </row>
    <row r="191" spans="4:5" x14ac:dyDescent="0.25">
      <c r="D191" s="74">
        <v>0</v>
      </c>
      <c r="E191" s="75">
        <v>0</v>
      </c>
    </row>
    <row r="192" spans="4:5" x14ac:dyDescent="0.25">
      <c r="D192" s="74">
        <v>0</v>
      </c>
      <c r="E192" s="75">
        <v>0</v>
      </c>
    </row>
    <row r="193" spans="4:5" x14ac:dyDescent="0.25">
      <c r="D193" s="74">
        <v>0</v>
      </c>
      <c r="E193" s="75">
        <v>0</v>
      </c>
    </row>
    <row r="194" spans="4:5" x14ac:dyDescent="0.25">
      <c r="D194" s="74">
        <v>0</v>
      </c>
      <c r="E194" s="75">
        <v>0</v>
      </c>
    </row>
    <row r="195" spans="4:5" x14ac:dyDescent="0.25">
      <c r="D195" s="74">
        <v>0</v>
      </c>
      <c r="E195" s="75">
        <v>0</v>
      </c>
    </row>
    <row r="196" spans="4:5" x14ac:dyDescent="0.25">
      <c r="D196" s="74">
        <v>0</v>
      </c>
      <c r="E196" s="75">
        <v>0</v>
      </c>
    </row>
    <row r="197" spans="4:5" x14ac:dyDescent="0.25">
      <c r="D197" s="74">
        <v>0</v>
      </c>
      <c r="E197" s="75">
        <v>0</v>
      </c>
    </row>
    <row r="198" spans="4:5" x14ac:dyDescent="0.25">
      <c r="D198" s="74">
        <v>0</v>
      </c>
      <c r="E198" s="75">
        <v>0</v>
      </c>
    </row>
    <row r="199" spans="4:5" x14ac:dyDescent="0.25">
      <c r="D199" s="74">
        <v>0</v>
      </c>
      <c r="E199" s="75">
        <v>0</v>
      </c>
    </row>
    <row r="200" spans="4:5" x14ac:dyDescent="0.25">
      <c r="D200" s="74">
        <v>0</v>
      </c>
      <c r="E200" s="75">
        <v>0</v>
      </c>
    </row>
    <row r="201" spans="4:5" x14ac:dyDescent="0.25">
      <c r="D201" s="74">
        <v>0</v>
      </c>
      <c r="E201" s="75">
        <v>0</v>
      </c>
    </row>
    <row r="202" spans="4:5" x14ac:dyDescent="0.25">
      <c r="D202" s="74">
        <v>0</v>
      </c>
      <c r="E202" s="75">
        <v>0</v>
      </c>
    </row>
    <row r="203" spans="4:5" x14ac:dyDescent="0.25">
      <c r="D203" s="74">
        <v>0</v>
      </c>
      <c r="E203" s="75">
        <v>0</v>
      </c>
    </row>
    <row r="204" spans="4:5" x14ac:dyDescent="0.25">
      <c r="D204" s="74">
        <v>0</v>
      </c>
      <c r="E204" s="75">
        <v>0</v>
      </c>
    </row>
    <row r="205" spans="4:5" x14ac:dyDescent="0.25">
      <c r="D205" s="74">
        <v>0</v>
      </c>
      <c r="E205" s="75">
        <v>0</v>
      </c>
    </row>
    <row r="206" spans="4:5" x14ac:dyDescent="0.25">
      <c r="D206" s="74">
        <v>0</v>
      </c>
      <c r="E206" s="75">
        <v>0</v>
      </c>
    </row>
    <row r="207" spans="4:5" x14ac:dyDescent="0.25">
      <c r="D207" s="74">
        <v>0</v>
      </c>
      <c r="E207" s="75">
        <v>0</v>
      </c>
    </row>
    <row r="208" spans="4:5" x14ac:dyDescent="0.25">
      <c r="D208" s="74">
        <v>0</v>
      </c>
      <c r="E208" s="75">
        <v>0</v>
      </c>
    </row>
    <row r="209" spans="4:5" x14ac:dyDescent="0.25">
      <c r="D209" s="74">
        <v>0</v>
      </c>
      <c r="E209" s="75">
        <v>0</v>
      </c>
    </row>
    <row r="210" spans="4:5" x14ac:dyDescent="0.25">
      <c r="D210" s="74">
        <v>0</v>
      </c>
      <c r="E210" s="75">
        <v>0</v>
      </c>
    </row>
    <row r="211" spans="4:5" x14ac:dyDescent="0.25">
      <c r="D211" s="74">
        <v>0</v>
      </c>
      <c r="E211" s="75">
        <v>0</v>
      </c>
    </row>
    <row r="212" spans="4:5" x14ac:dyDescent="0.25">
      <c r="D212" s="74">
        <v>0</v>
      </c>
      <c r="E212" s="75">
        <v>0</v>
      </c>
    </row>
    <row r="213" spans="4:5" x14ac:dyDescent="0.25">
      <c r="D213" s="74">
        <v>0</v>
      </c>
      <c r="E213" s="75">
        <v>0</v>
      </c>
    </row>
    <row r="214" spans="4:5" x14ac:dyDescent="0.25">
      <c r="D214" s="74">
        <v>0</v>
      </c>
      <c r="E214" s="75">
        <v>0</v>
      </c>
    </row>
    <row r="215" spans="4:5" x14ac:dyDescent="0.25">
      <c r="D215" s="74">
        <v>0</v>
      </c>
      <c r="E215" s="75">
        <v>0</v>
      </c>
    </row>
    <row r="216" spans="4:5" x14ac:dyDescent="0.25">
      <c r="D216" s="74">
        <v>0</v>
      </c>
      <c r="E216" s="75">
        <v>0</v>
      </c>
    </row>
    <row r="217" spans="4:5" x14ac:dyDescent="0.25">
      <c r="D217" s="74">
        <v>0</v>
      </c>
      <c r="E217" s="75">
        <v>0</v>
      </c>
    </row>
    <row r="218" spans="4:5" x14ac:dyDescent="0.25">
      <c r="D218" s="74">
        <v>0</v>
      </c>
      <c r="E218" s="75">
        <v>0</v>
      </c>
    </row>
    <row r="219" spans="4:5" x14ac:dyDescent="0.25">
      <c r="D219" s="74">
        <v>0</v>
      </c>
      <c r="E219" s="75">
        <v>0</v>
      </c>
    </row>
    <row r="220" spans="4:5" x14ac:dyDescent="0.25">
      <c r="D220" s="74">
        <v>0</v>
      </c>
      <c r="E220" s="75">
        <v>0</v>
      </c>
    </row>
    <row r="221" spans="4:5" x14ac:dyDescent="0.25">
      <c r="D221" s="74">
        <v>0</v>
      </c>
      <c r="E221" s="75">
        <v>0</v>
      </c>
    </row>
    <row r="222" spans="4:5" x14ac:dyDescent="0.25">
      <c r="D222" s="74">
        <v>0</v>
      </c>
      <c r="E222" s="75">
        <v>0</v>
      </c>
    </row>
    <row r="223" spans="4:5" x14ac:dyDescent="0.25">
      <c r="D223" s="74">
        <v>0</v>
      </c>
      <c r="E223" s="75">
        <v>0</v>
      </c>
    </row>
    <row r="224" spans="4:5" x14ac:dyDescent="0.25">
      <c r="D224" s="74">
        <v>0</v>
      </c>
      <c r="E224" s="75">
        <v>0</v>
      </c>
    </row>
    <row r="225" spans="4:5" x14ac:dyDescent="0.25">
      <c r="D225" s="74">
        <v>0</v>
      </c>
      <c r="E225" s="75">
        <v>0</v>
      </c>
    </row>
    <row r="226" spans="4:5" x14ac:dyDescent="0.25">
      <c r="D226" s="74">
        <v>0</v>
      </c>
      <c r="E226" s="75">
        <v>0</v>
      </c>
    </row>
    <row r="227" spans="4:5" x14ac:dyDescent="0.25">
      <c r="D227" s="74">
        <v>0</v>
      </c>
      <c r="E227" s="75">
        <v>0</v>
      </c>
    </row>
    <row r="228" spans="4:5" x14ac:dyDescent="0.25">
      <c r="D228" s="74">
        <v>0</v>
      </c>
      <c r="E228" s="75">
        <v>0</v>
      </c>
    </row>
    <row r="229" spans="4:5" x14ac:dyDescent="0.25">
      <c r="D229" s="74">
        <v>0</v>
      </c>
      <c r="E229" s="75">
        <v>0</v>
      </c>
    </row>
    <row r="230" spans="4:5" x14ac:dyDescent="0.25">
      <c r="D230" s="74">
        <v>0</v>
      </c>
      <c r="E230" s="75">
        <v>0</v>
      </c>
    </row>
    <row r="231" spans="4:5" x14ac:dyDescent="0.25">
      <c r="D231" s="74">
        <v>0</v>
      </c>
      <c r="E231" s="75">
        <v>0</v>
      </c>
    </row>
    <row r="232" spans="4:5" x14ac:dyDescent="0.25">
      <c r="D232" s="74">
        <v>0</v>
      </c>
      <c r="E232" s="75">
        <v>0</v>
      </c>
    </row>
    <row r="233" spans="4:5" x14ac:dyDescent="0.25">
      <c r="D233" s="74">
        <v>0</v>
      </c>
      <c r="E233" s="75">
        <v>0</v>
      </c>
    </row>
    <row r="234" spans="4:5" x14ac:dyDescent="0.25">
      <c r="D234" s="74">
        <v>0</v>
      </c>
      <c r="E234" s="75">
        <v>0</v>
      </c>
    </row>
    <row r="235" spans="4:5" x14ac:dyDescent="0.25">
      <c r="D235" s="74">
        <v>0</v>
      </c>
      <c r="E235" s="75">
        <v>0</v>
      </c>
    </row>
    <row r="236" spans="4:5" x14ac:dyDescent="0.25">
      <c r="D236" s="74">
        <v>0</v>
      </c>
      <c r="E236" s="75">
        <v>0</v>
      </c>
    </row>
    <row r="237" spans="4:5" x14ac:dyDescent="0.25">
      <c r="D237" s="74">
        <v>0</v>
      </c>
      <c r="E237" s="75">
        <v>0</v>
      </c>
    </row>
    <row r="238" spans="4:5" x14ac:dyDescent="0.25">
      <c r="D238" s="74">
        <v>0</v>
      </c>
      <c r="E238" s="75">
        <v>0</v>
      </c>
    </row>
    <row r="239" spans="4:5" x14ac:dyDescent="0.25">
      <c r="D239" s="74">
        <v>0</v>
      </c>
      <c r="E239" s="75">
        <v>0</v>
      </c>
    </row>
    <row r="240" spans="4:5" x14ac:dyDescent="0.25">
      <c r="D240" s="74">
        <v>0</v>
      </c>
      <c r="E240" s="75">
        <v>0</v>
      </c>
    </row>
    <row r="241" spans="4:5" x14ac:dyDescent="0.25">
      <c r="D241" s="74">
        <v>0</v>
      </c>
      <c r="E241" s="75">
        <v>0</v>
      </c>
    </row>
    <row r="242" spans="4:5" x14ac:dyDescent="0.25">
      <c r="D242" s="74">
        <v>0</v>
      </c>
      <c r="E242" s="75">
        <v>0</v>
      </c>
    </row>
    <row r="243" spans="4:5" x14ac:dyDescent="0.25">
      <c r="D243" s="74">
        <v>0</v>
      </c>
      <c r="E243" s="75">
        <v>0</v>
      </c>
    </row>
    <row r="244" spans="4:5" x14ac:dyDescent="0.25">
      <c r="D244" s="74">
        <v>0</v>
      </c>
      <c r="E244" s="75">
        <v>0</v>
      </c>
    </row>
    <row r="245" spans="4:5" x14ac:dyDescent="0.25">
      <c r="D245" s="74">
        <v>0</v>
      </c>
      <c r="E245" s="75">
        <v>0</v>
      </c>
    </row>
    <row r="246" spans="4:5" x14ac:dyDescent="0.25">
      <c r="D246" s="74">
        <v>0</v>
      </c>
      <c r="E246" s="75">
        <v>0</v>
      </c>
    </row>
    <row r="247" spans="4:5" x14ac:dyDescent="0.25">
      <c r="D247" s="74">
        <v>0</v>
      </c>
      <c r="E247" s="75">
        <v>0</v>
      </c>
    </row>
    <row r="248" spans="4:5" x14ac:dyDescent="0.25">
      <c r="D248" s="74">
        <v>0</v>
      </c>
      <c r="E248" s="75">
        <v>0</v>
      </c>
    </row>
    <row r="249" spans="4:5" x14ac:dyDescent="0.25">
      <c r="D249" s="74">
        <v>0</v>
      </c>
      <c r="E249" s="75">
        <v>0</v>
      </c>
    </row>
    <row r="250" spans="4:5" x14ac:dyDescent="0.25">
      <c r="D250" s="74">
        <v>0</v>
      </c>
      <c r="E250" s="75">
        <v>0</v>
      </c>
    </row>
    <row r="251" spans="4:5" x14ac:dyDescent="0.25">
      <c r="D251" s="74">
        <v>0</v>
      </c>
      <c r="E251" s="75">
        <v>0</v>
      </c>
    </row>
    <row r="252" spans="4:5" x14ac:dyDescent="0.25">
      <c r="D252" s="74">
        <v>0</v>
      </c>
      <c r="E252" s="75">
        <v>0</v>
      </c>
    </row>
    <row r="253" spans="4:5" x14ac:dyDescent="0.25">
      <c r="D253" s="74">
        <v>0</v>
      </c>
      <c r="E253" s="75">
        <v>0</v>
      </c>
    </row>
    <row r="254" spans="4:5" x14ac:dyDescent="0.25">
      <c r="D254" s="74">
        <v>0</v>
      </c>
      <c r="E254" s="75">
        <v>0</v>
      </c>
    </row>
    <row r="255" spans="4:5" x14ac:dyDescent="0.25">
      <c r="D255" s="74">
        <v>0</v>
      </c>
      <c r="E255" s="75">
        <v>0</v>
      </c>
    </row>
    <row r="256" spans="4:5" x14ac:dyDescent="0.25">
      <c r="D256" s="74">
        <v>0</v>
      </c>
      <c r="E256" s="75">
        <v>0</v>
      </c>
    </row>
    <row r="257" spans="4:5" x14ac:dyDescent="0.25">
      <c r="D257" s="74">
        <v>0</v>
      </c>
      <c r="E257" s="75">
        <v>0</v>
      </c>
    </row>
    <row r="258" spans="4:5" x14ac:dyDescent="0.25">
      <c r="D258" s="74">
        <v>0</v>
      </c>
      <c r="E258" s="75">
        <v>0</v>
      </c>
    </row>
    <row r="259" spans="4:5" x14ac:dyDescent="0.25">
      <c r="D259" s="74">
        <v>0</v>
      </c>
      <c r="E259" s="75">
        <v>0</v>
      </c>
    </row>
    <row r="260" spans="4:5" x14ac:dyDescent="0.25">
      <c r="D260" s="74">
        <v>0</v>
      </c>
      <c r="E260" s="75">
        <v>0</v>
      </c>
    </row>
    <row r="261" spans="4:5" x14ac:dyDescent="0.25">
      <c r="D261" s="74">
        <v>0</v>
      </c>
      <c r="E261" s="75">
        <v>0</v>
      </c>
    </row>
    <row r="262" spans="4:5" x14ac:dyDescent="0.25">
      <c r="D262" s="74">
        <v>0</v>
      </c>
      <c r="E262" s="75">
        <v>0</v>
      </c>
    </row>
    <row r="263" spans="4:5" x14ac:dyDescent="0.25">
      <c r="D263" s="74">
        <v>0</v>
      </c>
      <c r="E263" s="75">
        <v>0</v>
      </c>
    </row>
    <row r="264" spans="4:5" x14ac:dyDescent="0.25">
      <c r="D264" s="74">
        <v>0</v>
      </c>
      <c r="E264" s="75">
        <v>0</v>
      </c>
    </row>
    <row r="265" spans="4:5" x14ac:dyDescent="0.25">
      <c r="D265" s="74">
        <v>0</v>
      </c>
      <c r="E265" s="75">
        <v>0</v>
      </c>
    </row>
    <row r="266" spans="4:5" x14ac:dyDescent="0.25">
      <c r="D266" s="74">
        <v>0</v>
      </c>
      <c r="E266" s="75">
        <v>0</v>
      </c>
    </row>
    <row r="267" spans="4:5" x14ac:dyDescent="0.25">
      <c r="D267" s="74">
        <v>0</v>
      </c>
      <c r="E267" s="75">
        <v>0</v>
      </c>
    </row>
    <row r="268" spans="4:5" x14ac:dyDescent="0.25">
      <c r="D268" s="74">
        <v>0</v>
      </c>
      <c r="E268" s="75">
        <v>0</v>
      </c>
    </row>
    <row r="269" spans="4:5" x14ac:dyDescent="0.25">
      <c r="D269" s="74">
        <v>0</v>
      </c>
      <c r="E269" s="75">
        <v>0</v>
      </c>
    </row>
    <row r="270" spans="4:5" x14ac:dyDescent="0.25">
      <c r="D270" s="74">
        <v>0</v>
      </c>
      <c r="E270" s="75">
        <v>0</v>
      </c>
    </row>
    <row r="271" spans="4:5" x14ac:dyDescent="0.25">
      <c r="D271" s="74">
        <v>0</v>
      </c>
      <c r="E271" s="75">
        <v>0</v>
      </c>
    </row>
    <row r="272" spans="4:5" x14ac:dyDescent="0.25">
      <c r="D272" s="74">
        <v>0</v>
      </c>
      <c r="E272" s="75">
        <v>0</v>
      </c>
    </row>
    <row r="273" spans="4:5" x14ac:dyDescent="0.25">
      <c r="D273" s="74">
        <v>0</v>
      </c>
      <c r="E273" s="75">
        <v>0</v>
      </c>
    </row>
    <row r="274" spans="4:5" x14ac:dyDescent="0.25">
      <c r="D274" s="74">
        <v>0</v>
      </c>
      <c r="E274" s="75">
        <v>0</v>
      </c>
    </row>
    <row r="275" spans="4:5" x14ac:dyDescent="0.25">
      <c r="D275" s="74">
        <v>0</v>
      </c>
      <c r="E275" s="75">
        <v>0</v>
      </c>
    </row>
    <row r="276" spans="4:5" x14ac:dyDescent="0.25">
      <c r="D276" s="74">
        <v>0</v>
      </c>
      <c r="E276" s="75">
        <v>0</v>
      </c>
    </row>
    <row r="277" spans="4:5" x14ac:dyDescent="0.25">
      <c r="D277" s="74">
        <v>0</v>
      </c>
      <c r="E277" s="75">
        <v>0</v>
      </c>
    </row>
    <row r="278" spans="4:5" x14ac:dyDescent="0.25">
      <c r="D278" s="74">
        <v>0</v>
      </c>
      <c r="E278" s="75">
        <v>0</v>
      </c>
    </row>
    <row r="279" spans="4:5" x14ac:dyDescent="0.25">
      <c r="D279" s="74">
        <v>0</v>
      </c>
      <c r="E279" s="75">
        <v>0</v>
      </c>
    </row>
    <row r="280" spans="4:5" x14ac:dyDescent="0.25">
      <c r="D280" s="74">
        <v>0</v>
      </c>
      <c r="E280" s="75">
        <v>0</v>
      </c>
    </row>
    <row r="281" spans="4:5" x14ac:dyDescent="0.25">
      <c r="D281" s="74">
        <v>0</v>
      </c>
      <c r="E281" s="75">
        <v>0</v>
      </c>
    </row>
    <row r="282" spans="4:5" x14ac:dyDescent="0.25">
      <c r="D282" s="74">
        <v>0</v>
      </c>
      <c r="E282" s="75">
        <v>0</v>
      </c>
    </row>
    <row r="283" spans="4:5" x14ac:dyDescent="0.25">
      <c r="D283" s="74">
        <v>0</v>
      </c>
      <c r="E283" s="75">
        <v>0</v>
      </c>
    </row>
    <row r="284" spans="4:5" x14ac:dyDescent="0.25">
      <c r="D284" s="74">
        <v>0</v>
      </c>
      <c r="E284" s="75">
        <v>0</v>
      </c>
    </row>
    <row r="285" spans="4:5" x14ac:dyDescent="0.25">
      <c r="D285" s="74">
        <v>0</v>
      </c>
      <c r="E285" s="75">
        <v>0</v>
      </c>
    </row>
    <row r="286" spans="4:5" x14ac:dyDescent="0.25">
      <c r="D286" s="74">
        <v>0</v>
      </c>
      <c r="E286" s="75">
        <v>0</v>
      </c>
    </row>
    <row r="287" spans="4:5" x14ac:dyDescent="0.25">
      <c r="D287" s="74">
        <v>0</v>
      </c>
      <c r="E287" s="75">
        <v>0</v>
      </c>
    </row>
    <row r="288" spans="4:5" x14ac:dyDescent="0.25">
      <c r="D288" s="74">
        <v>0</v>
      </c>
      <c r="E288" s="75">
        <v>0</v>
      </c>
    </row>
    <row r="289" spans="4:5" x14ac:dyDescent="0.25">
      <c r="D289" s="74">
        <v>0</v>
      </c>
      <c r="E289" s="75">
        <v>0</v>
      </c>
    </row>
    <row r="290" spans="4:5" x14ac:dyDescent="0.25">
      <c r="D290" s="74">
        <v>0</v>
      </c>
      <c r="E290" s="75">
        <v>0</v>
      </c>
    </row>
    <row r="291" spans="4:5" x14ac:dyDescent="0.25">
      <c r="D291" s="74">
        <v>0</v>
      </c>
      <c r="E291" s="75">
        <v>0</v>
      </c>
    </row>
    <row r="292" spans="4:5" x14ac:dyDescent="0.25">
      <c r="D292" s="74">
        <v>0</v>
      </c>
      <c r="E292" s="75">
        <v>0</v>
      </c>
    </row>
    <row r="293" spans="4:5" x14ac:dyDescent="0.25">
      <c r="D293" s="74">
        <v>0</v>
      </c>
      <c r="E293" s="75">
        <v>0</v>
      </c>
    </row>
    <row r="294" spans="4:5" x14ac:dyDescent="0.25">
      <c r="D294" s="74">
        <v>0</v>
      </c>
      <c r="E294" s="75">
        <v>0</v>
      </c>
    </row>
    <row r="295" spans="4:5" x14ac:dyDescent="0.25">
      <c r="D295" s="74">
        <v>0</v>
      </c>
      <c r="E295" s="75">
        <v>0</v>
      </c>
    </row>
    <row r="296" spans="4:5" x14ac:dyDescent="0.25">
      <c r="D296" s="74">
        <v>0</v>
      </c>
      <c r="E296" s="75">
        <v>0</v>
      </c>
    </row>
    <row r="297" spans="4:5" x14ac:dyDescent="0.25">
      <c r="D297" s="74">
        <v>0</v>
      </c>
      <c r="E297" s="75">
        <v>0</v>
      </c>
    </row>
    <row r="298" spans="4:5" x14ac:dyDescent="0.25">
      <c r="D298" s="74">
        <v>0</v>
      </c>
      <c r="E298" s="75">
        <v>0</v>
      </c>
    </row>
    <row r="299" spans="4:5" x14ac:dyDescent="0.25">
      <c r="D299" s="74">
        <v>0</v>
      </c>
      <c r="E299" s="75">
        <v>0</v>
      </c>
    </row>
    <row r="300" spans="4:5" x14ac:dyDescent="0.25">
      <c r="D300" s="74">
        <v>0</v>
      </c>
      <c r="E300" s="75">
        <v>0</v>
      </c>
    </row>
    <row r="301" spans="4:5" x14ac:dyDescent="0.25">
      <c r="D301" s="74">
        <v>0</v>
      </c>
      <c r="E301" s="75">
        <v>0</v>
      </c>
    </row>
    <row r="302" spans="4:5" x14ac:dyDescent="0.25">
      <c r="D302" s="74">
        <v>0</v>
      </c>
      <c r="E302" s="75">
        <v>0</v>
      </c>
    </row>
    <row r="303" spans="4:5" x14ac:dyDescent="0.25">
      <c r="D303" s="74">
        <v>0</v>
      </c>
      <c r="E303" s="75">
        <v>0</v>
      </c>
    </row>
    <row r="304" spans="4:5" x14ac:dyDescent="0.25">
      <c r="D304" s="74">
        <v>0</v>
      </c>
      <c r="E304" s="75">
        <v>0</v>
      </c>
    </row>
    <row r="305" spans="4:5" x14ac:dyDescent="0.25">
      <c r="D305" s="74">
        <v>0</v>
      </c>
      <c r="E305" s="75">
        <v>0</v>
      </c>
    </row>
    <row r="306" spans="4:5" x14ac:dyDescent="0.25">
      <c r="D306" s="74">
        <v>0</v>
      </c>
      <c r="E306" s="75">
        <v>0</v>
      </c>
    </row>
    <row r="307" spans="4:5" x14ac:dyDescent="0.25">
      <c r="D307" s="74">
        <v>0</v>
      </c>
      <c r="E307" s="75">
        <v>0</v>
      </c>
    </row>
    <row r="308" spans="4:5" x14ac:dyDescent="0.25">
      <c r="D308" s="74">
        <v>0</v>
      </c>
      <c r="E308" s="75">
        <v>0</v>
      </c>
    </row>
    <row r="309" spans="4:5" x14ac:dyDescent="0.25">
      <c r="D309" s="74">
        <v>0</v>
      </c>
      <c r="E309" s="75">
        <v>0</v>
      </c>
    </row>
    <row r="310" spans="4:5" x14ac:dyDescent="0.25">
      <c r="D310" s="74">
        <v>0</v>
      </c>
      <c r="E310" s="75">
        <v>0</v>
      </c>
    </row>
    <row r="311" spans="4:5" x14ac:dyDescent="0.25">
      <c r="D311" s="74">
        <v>0</v>
      </c>
      <c r="E311" s="75">
        <v>0</v>
      </c>
    </row>
    <row r="312" spans="4:5" x14ac:dyDescent="0.25">
      <c r="D312" s="74">
        <v>0</v>
      </c>
      <c r="E312" s="75">
        <v>0</v>
      </c>
    </row>
    <row r="313" spans="4:5" x14ac:dyDescent="0.25">
      <c r="D313" s="76">
        <v>0</v>
      </c>
      <c r="E313" s="77">
        <v>0</v>
      </c>
    </row>
  </sheetData>
  <sheetProtection algorithmName="SHA-512" hashValue="9/Tc2ScGnNOF5pWt7aawhuKp10TFEbDQq0Mhoygn0uLpzyul892AInlYnnISolBGcpPKZQz3vzmMYrBsZ57P9A==" saltValue="0jExbOn1DyX25b8wXAVAEw==" spinCount="100000" sheet="1" objects="1" scenarios="1"/>
  <mergeCells count="1">
    <mergeCell ref="D10:E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127F-D9BF-4F28-BFBD-94F2496727B3}">
  <sheetPr>
    <tabColor theme="5"/>
  </sheetPr>
  <dimension ref="B2:F309"/>
  <sheetViews>
    <sheetView showGridLines="0" zoomScale="85" zoomScaleNormal="85" workbookViewId="0">
      <selection activeCell="C4" sqref="C4"/>
    </sheetView>
  </sheetViews>
  <sheetFormatPr defaultRowHeight="15" x14ac:dyDescent="0.25"/>
  <cols>
    <col min="2" max="2" width="3.7109375" customWidth="1"/>
    <col min="3" max="3" width="12" customWidth="1"/>
    <col min="4" max="5" width="23.85546875" customWidth="1"/>
  </cols>
  <sheetData>
    <row r="2" spans="2:6" x14ac:dyDescent="0.25">
      <c r="B2" s="6" t="s">
        <v>4</v>
      </c>
    </row>
    <row r="3" spans="2:6" x14ac:dyDescent="0.25">
      <c r="B3" t="s">
        <v>390</v>
      </c>
    </row>
    <row r="4" spans="2:6" x14ac:dyDescent="0.25">
      <c r="C4" t="s">
        <v>391</v>
      </c>
    </row>
    <row r="6" spans="2:6" ht="19.5" thickBot="1" x14ac:dyDescent="0.35">
      <c r="D6" s="97" t="s">
        <v>74</v>
      </c>
      <c r="E6" s="97"/>
    </row>
    <row r="7" spans="2:6" ht="18" thickBot="1" x14ac:dyDescent="0.35">
      <c r="D7" s="95">
        <f>SUM(D10:D309)</f>
        <v>0</v>
      </c>
      <c r="E7" s="96">
        <f>SUM(E10:E309)</f>
        <v>0</v>
      </c>
      <c r="F7" s="54" t="s">
        <v>392</v>
      </c>
    </row>
    <row r="8" spans="2:6" ht="6" customHeight="1" x14ac:dyDescent="0.25"/>
    <row r="9" spans="2:6" ht="45" x14ac:dyDescent="0.25">
      <c r="D9" s="78" t="s">
        <v>72</v>
      </c>
      <c r="E9" s="79" t="s">
        <v>73</v>
      </c>
    </row>
    <row r="10" spans="2:6" x14ac:dyDescent="0.25">
      <c r="C10" s="80" t="s">
        <v>75</v>
      </c>
      <c r="D10" s="72">
        <v>0</v>
      </c>
      <c r="E10" s="73">
        <v>0</v>
      </c>
    </row>
    <row r="11" spans="2:6" x14ac:dyDescent="0.25">
      <c r="C11" s="80" t="s">
        <v>76</v>
      </c>
      <c r="D11" s="74">
        <v>0</v>
      </c>
      <c r="E11" s="75">
        <v>0</v>
      </c>
    </row>
    <row r="12" spans="2:6" x14ac:dyDescent="0.25">
      <c r="C12" s="80" t="s">
        <v>77</v>
      </c>
      <c r="D12" s="74">
        <v>0</v>
      </c>
      <c r="E12" s="75">
        <v>0</v>
      </c>
    </row>
    <row r="13" spans="2:6" x14ac:dyDescent="0.25">
      <c r="C13" s="80" t="s">
        <v>78</v>
      </c>
      <c r="D13" s="74">
        <v>0</v>
      </c>
      <c r="E13" s="75">
        <v>0</v>
      </c>
    </row>
    <row r="14" spans="2:6" x14ac:dyDescent="0.25">
      <c r="C14" s="80" t="s">
        <v>79</v>
      </c>
      <c r="D14" s="74">
        <v>0</v>
      </c>
      <c r="E14" s="75">
        <v>0</v>
      </c>
    </row>
    <row r="15" spans="2:6" x14ac:dyDescent="0.25">
      <c r="C15" s="80" t="s">
        <v>80</v>
      </c>
      <c r="D15" s="74">
        <v>0</v>
      </c>
      <c r="E15" s="75">
        <v>0</v>
      </c>
    </row>
    <row r="16" spans="2:6" x14ac:dyDescent="0.25">
      <c r="C16" s="80" t="s">
        <v>81</v>
      </c>
      <c r="D16" s="74">
        <v>0</v>
      </c>
      <c r="E16" s="75">
        <v>0</v>
      </c>
    </row>
    <row r="17" spans="3:5" x14ac:dyDescent="0.25">
      <c r="C17" s="80" t="s">
        <v>82</v>
      </c>
      <c r="D17" s="74">
        <v>0</v>
      </c>
      <c r="E17" s="75">
        <v>0</v>
      </c>
    </row>
    <row r="18" spans="3:5" x14ac:dyDescent="0.25">
      <c r="C18" s="80" t="s">
        <v>83</v>
      </c>
      <c r="D18" s="74">
        <v>0</v>
      </c>
      <c r="E18" s="75">
        <v>0</v>
      </c>
    </row>
    <row r="19" spans="3:5" x14ac:dyDescent="0.25">
      <c r="C19" s="80" t="s">
        <v>84</v>
      </c>
      <c r="D19" s="74">
        <v>0</v>
      </c>
      <c r="E19" s="75">
        <v>0</v>
      </c>
    </row>
    <row r="20" spans="3:5" x14ac:dyDescent="0.25">
      <c r="C20" s="80" t="s">
        <v>85</v>
      </c>
      <c r="D20" s="74">
        <v>0</v>
      </c>
      <c r="E20" s="75">
        <v>0</v>
      </c>
    </row>
    <row r="21" spans="3:5" x14ac:dyDescent="0.25">
      <c r="C21" s="80" t="s">
        <v>86</v>
      </c>
      <c r="D21" s="74">
        <v>0</v>
      </c>
      <c r="E21" s="75">
        <v>0</v>
      </c>
    </row>
    <row r="22" spans="3:5" x14ac:dyDescent="0.25">
      <c r="C22" s="80" t="s">
        <v>87</v>
      </c>
      <c r="D22" s="74">
        <v>0</v>
      </c>
      <c r="E22" s="75">
        <v>0</v>
      </c>
    </row>
    <row r="23" spans="3:5" x14ac:dyDescent="0.25">
      <c r="C23" s="80" t="s">
        <v>88</v>
      </c>
      <c r="D23" s="74">
        <v>0</v>
      </c>
      <c r="E23" s="75">
        <v>0</v>
      </c>
    </row>
    <row r="24" spans="3:5" x14ac:dyDescent="0.25">
      <c r="C24" s="80" t="s">
        <v>89</v>
      </c>
      <c r="D24" s="74">
        <v>0</v>
      </c>
      <c r="E24" s="75">
        <v>0</v>
      </c>
    </row>
    <row r="25" spans="3:5" x14ac:dyDescent="0.25">
      <c r="C25" s="80" t="s">
        <v>90</v>
      </c>
      <c r="D25" s="74">
        <v>0</v>
      </c>
      <c r="E25" s="75">
        <v>0</v>
      </c>
    </row>
    <row r="26" spans="3:5" x14ac:dyDescent="0.25">
      <c r="C26" s="80" t="s">
        <v>91</v>
      </c>
      <c r="D26" s="74">
        <v>0</v>
      </c>
      <c r="E26" s="75">
        <v>0</v>
      </c>
    </row>
    <row r="27" spans="3:5" x14ac:dyDescent="0.25">
      <c r="C27" s="80" t="s">
        <v>92</v>
      </c>
      <c r="D27" s="74">
        <v>0</v>
      </c>
      <c r="E27" s="75">
        <v>0</v>
      </c>
    </row>
    <row r="28" spans="3:5" x14ac:dyDescent="0.25">
      <c r="C28" s="80" t="s">
        <v>93</v>
      </c>
      <c r="D28" s="74">
        <v>0</v>
      </c>
      <c r="E28" s="75">
        <v>0</v>
      </c>
    </row>
    <row r="29" spans="3:5" x14ac:dyDescent="0.25">
      <c r="C29" s="80" t="s">
        <v>94</v>
      </c>
      <c r="D29" s="74">
        <v>0</v>
      </c>
      <c r="E29" s="75">
        <v>0</v>
      </c>
    </row>
    <row r="30" spans="3:5" x14ac:dyDescent="0.25">
      <c r="C30" s="80" t="s">
        <v>95</v>
      </c>
      <c r="D30" s="74">
        <v>0</v>
      </c>
      <c r="E30" s="75">
        <v>0</v>
      </c>
    </row>
    <row r="31" spans="3:5" x14ac:dyDescent="0.25">
      <c r="C31" s="80" t="s">
        <v>96</v>
      </c>
      <c r="D31" s="74">
        <v>0</v>
      </c>
      <c r="E31" s="75">
        <v>0</v>
      </c>
    </row>
    <row r="32" spans="3:5" x14ac:dyDescent="0.25">
      <c r="C32" s="80" t="s">
        <v>97</v>
      </c>
      <c r="D32" s="74">
        <v>0</v>
      </c>
      <c r="E32" s="75">
        <v>0</v>
      </c>
    </row>
    <row r="33" spans="3:5" x14ac:dyDescent="0.25">
      <c r="C33" s="80" t="s">
        <v>98</v>
      </c>
      <c r="D33" s="74">
        <v>0</v>
      </c>
      <c r="E33" s="75">
        <v>0</v>
      </c>
    </row>
    <row r="34" spans="3:5" x14ac:dyDescent="0.25">
      <c r="C34" s="80" t="s">
        <v>99</v>
      </c>
      <c r="D34" s="74">
        <v>0</v>
      </c>
      <c r="E34" s="75">
        <v>0</v>
      </c>
    </row>
    <row r="35" spans="3:5" x14ac:dyDescent="0.25">
      <c r="C35" s="80" t="s">
        <v>100</v>
      </c>
      <c r="D35" s="74">
        <v>0</v>
      </c>
      <c r="E35" s="75">
        <v>0</v>
      </c>
    </row>
    <row r="36" spans="3:5" x14ac:dyDescent="0.25">
      <c r="C36" s="80" t="s">
        <v>101</v>
      </c>
      <c r="D36" s="74">
        <v>0</v>
      </c>
      <c r="E36" s="75">
        <v>0</v>
      </c>
    </row>
    <row r="37" spans="3:5" x14ac:dyDescent="0.25">
      <c r="C37" s="80" t="s">
        <v>102</v>
      </c>
      <c r="D37" s="74">
        <v>0</v>
      </c>
      <c r="E37" s="75">
        <v>0</v>
      </c>
    </row>
    <row r="38" spans="3:5" x14ac:dyDescent="0.25">
      <c r="C38" s="80" t="s">
        <v>103</v>
      </c>
      <c r="D38" s="74">
        <v>0</v>
      </c>
      <c r="E38" s="75">
        <v>0</v>
      </c>
    </row>
    <row r="39" spans="3:5" x14ac:dyDescent="0.25">
      <c r="C39" s="80" t="s">
        <v>104</v>
      </c>
      <c r="D39" s="74">
        <v>0</v>
      </c>
      <c r="E39" s="75">
        <v>0</v>
      </c>
    </row>
    <row r="40" spans="3:5" x14ac:dyDescent="0.25">
      <c r="C40" s="80" t="s">
        <v>105</v>
      </c>
      <c r="D40" s="74">
        <v>0</v>
      </c>
      <c r="E40" s="75">
        <v>0</v>
      </c>
    </row>
    <row r="41" spans="3:5" x14ac:dyDescent="0.25">
      <c r="C41" s="80" t="s">
        <v>106</v>
      </c>
      <c r="D41" s="74">
        <v>0</v>
      </c>
      <c r="E41" s="75">
        <v>0</v>
      </c>
    </row>
    <row r="42" spans="3:5" x14ac:dyDescent="0.25">
      <c r="C42" s="80" t="s">
        <v>107</v>
      </c>
      <c r="D42" s="74">
        <v>0</v>
      </c>
      <c r="E42" s="75">
        <v>0</v>
      </c>
    </row>
    <row r="43" spans="3:5" x14ac:dyDescent="0.25">
      <c r="C43" s="80" t="s">
        <v>108</v>
      </c>
      <c r="D43" s="74">
        <v>0</v>
      </c>
      <c r="E43" s="75">
        <v>0</v>
      </c>
    </row>
    <row r="44" spans="3:5" x14ac:dyDescent="0.25">
      <c r="C44" s="80" t="s">
        <v>109</v>
      </c>
      <c r="D44" s="74">
        <v>0</v>
      </c>
      <c r="E44" s="75">
        <v>0</v>
      </c>
    </row>
    <row r="45" spans="3:5" x14ac:dyDescent="0.25">
      <c r="C45" s="80" t="s">
        <v>110</v>
      </c>
      <c r="D45" s="74">
        <v>0</v>
      </c>
      <c r="E45" s="75">
        <v>0</v>
      </c>
    </row>
    <row r="46" spans="3:5" x14ac:dyDescent="0.25">
      <c r="C46" s="80" t="s">
        <v>111</v>
      </c>
      <c r="D46" s="74">
        <v>0</v>
      </c>
      <c r="E46" s="75">
        <v>0</v>
      </c>
    </row>
    <row r="47" spans="3:5" x14ac:dyDescent="0.25">
      <c r="C47" s="80" t="s">
        <v>112</v>
      </c>
      <c r="D47" s="74">
        <v>0</v>
      </c>
      <c r="E47" s="75">
        <v>0</v>
      </c>
    </row>
    <row r="48" spans="3:5" x14ac:dyDescent="0.25">
      <c r="C48" s="80" t="s">
        <v>113</v>
      </c>
      <c r="D48" s="74">
        <v>0</v>
      </c>
      <c r="E48" s="75">
        <v>0</v>
      </c>
    </row>
    <row r="49" spans="3:5" x14ac:dyDescent="0.25">
      <c r="C49" s="80" t="s">
        <v>114</v>
      </c>
      <c r="D49" s="74">
        <v>0</v>
      </c>
      <c r="E49" s="75">
        <v>0</v>
      </c>
    </row>
    <row r="50" spans="3:5" x14ac:dyDescent="0.25">
      <c r="C50" s="80" t="s">
        <v>115</v>
      </c>
      <c r="D50" s="74">
        <v>0</v>
      </c>
      <c r="E50" s="75">
        <v>0</v>
      </c>
    </row>
    <row r="51" spans="3:5" x14ac:dyDescent="0.25">
      <c r="C51" s="80" t="s">
        <v>116</v>
      </c>
      <c r="D51" s="74">
        <v>0</v>
      </c>
      <c r="E51" s="75">
        <v>0</v>
      </c>
    </row>
    <row r="52" spans="3:5" x14ac:dyDescent="0.25">
      <c r="C52" s="80" t="s">
        <v>117</v>
      </c>
      <c r="D52" s="74">
        <v>0</v>
      </c>
      <c r="E52" s="75">
        <v>0</v>
      </c>
    </row>
    <row r="53" spans="3:5" x14ac:dyDescent="0.25">
      <c r="C53" s="80" t="s">
        <v>118</v>
      </c>
      <c r="D53" s="74">
        <v>0</v>
      </c>
      <c r="E53" s="75">
        <v>0</v>
      </c>
    </row>
    <row r="54" spans="3:5" x14ac:dyDescent="0.25">
      <c r="C54" s="80" t="s">
        <v>119</v>
      </c>
      <c r="D54" s="74">
        <v>0</v>
      </c>
      <c r="E54" s="75">
        <v>0</v>
      </c>
    </row>
    <row r="55" spans="3:5" x14ac:dyDescent="0.25">
      <c r="C55" s="80" t="s">
        <v>120</v>
      </c>
      <c r="D55" s="74">
        <v>0</v>
      </c>
      <c r="E55" s="75">
        <v>0</v>
      </c>
    </row>
    <row r="56" spans="3:5" x14ac:dyDescent="0.25">
      <c r="C56" s="80" t="s">
        <v>121</v>
      </c>
      <c r="D56" s="74">
        <v>0</v>
      </c>
      <c r="E56" s="75">
        <v>0</v>
      </c>
    </row>
    <row r="57" spans="3:5" x14ac:dyDescent="0.25">
      <c r="C57" s="80" t="s">
        <v>122</v>
      </c>
      <c r="D57" s="74">
        <v>0</v>
      </c>
      <c r="E57" s="75">
        <v>0</v>
      </c>
    </row>
    <row r="58" spans="3:5" x14ac:dyDescent="0.25">
      <c r="C58" s="80" t="s">
        <v>123</v>
      </c>
      <c r="D58" s="74">
        <v>0</v>
      </c>
      <c r="E58" s="75">
        <v>0</v>
      </c>
    </row>
    <row r="59" spans="3:5" x14ac:dyDescent="0.25">
      <c r="C59" s="80" t="s">
        <v>124</v>
      </c>
      <c r="D59" s="74">
        <v>0</v>
      </c>
      <c r="E59" s="75">
        <v>0</v>
      </c>
    </row>
    <row r="60" spans="3:5" x14ac:dyDescent="0.25">
      <c r="C60" s="80" t="s">
        <v>125</v>
      </c>
      <c r="D60" s="74">
        <v>0</v>
      </c>
      <c r="E60" s="75">
        <v>0</v>
      </c>
    </row>
    <row r="61" spans="3:5" x14ac:dyDescent="0.25">
      <c r="C61" s="80" t="s">
        <v>126</v>
      </c>
      <c r="D61" s="74">
        <v>0</v>
      </c>
      <c r="E61" s="75">
        <v>0</v>
      </c>
    </row>
    <row r="62" spans="3:5" x14ac:dyDescent="0.25">
      <c r="C62" s="80" t="s">
        <v>127</v>
      </c>
      <c r="D62" s="74">
        <v>0</v>
      </c>
      <c r="E62" s="75">
        <v>0</v>
      </c>
    </row>
    <row r="63" spans="3:5" x14ac:dyDescent="0.25">
      <c r="C63" s="80" t="s">
        <v>128</v>
      </c>
      <c r="D63" s="74">
        <v>0</v>
      </c>
      <c r="E63" s="75">
        <v>0</v>
      </c>
    </row>
    <row r="64" spans="3:5" x14ac:dyDescent="0.25">
      <c r="C64" s="80" t="s">
        <v>129</v>
      </c>
      <c r="D64" s="74">
        <v>0</v>
      </c>
      <c r="E64" s="75">
        <v>0</v>
      </c>
    </row>
    <row r="65" spans="3:5" x14ac:dyDescent="0.25">
      <c r="C65" s="80" t="s">
        <v>130</v>
      </c>
      <c r="D65" s="74">
        <v>0</v>
      </c>
      <c r="E65" s="75">
        <v>0</v>
      </c>
    </row>
    <row r="66" spans="3:5" x14ac:dyDescent="0.25">
      <c r="C66" s="80" t="s">
        <v>131</v>
      </c>
      <c r="D66" s="74">
        <v>0</v>
      </c>
      <c r="E66" s="75">
        <v>0</v>
      </c>
    </row>
    <row r="67" spans="3:5" x14ac:dyDescent="0.25">
      <c r="C67" s="80" t="s">
        <v>132</v>
      </c>
      <c r="D67" s="74">
        <v>0</v>
      </c>
      <c r="E67" s="75">
        <v>0</v>
      </c>
    </row>
    <row r="68" spans="3:5" x14ac:dyDescent="0.25">
      <c r="C68" s="80" t="s">
        <v>133</v>
      </c>
      <c r="D68" s="74">
        <v>0</v>
      </c>
      <c r="E68" s="75">
        <v>0</v>
      </c>
    </row>
    <row r="69" spans="3:5" x14ac:dyDescent="0.25">
      <c r="C69" s="80" t="s">
        <v>134</v>
      </c>
      <c r="D69" s="74">
        <v>0</v>
      </c>
      <c r="E69" s="75">
        <v>0</v>
      </c>
    </row>
    <row r="70" spans="3:5" x14ac:dyDescent="0.25">
      <c r="C70" s="80" t="s">
        <v>135</v>
      </c>
      <c r="D70" s="74">
        <v>0</v>
      </c>
      <c r="E70" s="75">
        <v>0</v>
      </c>
    </row>
    <row r="71" spans="3:5" x14ac:dyDescent="0.25">
      <c r="C71" s="80" t="s">
        <v>136</v>
      </c>
      <c r="D71" s="74">
        <v>0</v>
      </c>
      <c r="E71" s="75">
        <v>0</v>
      </c>
    </row>
    <row r="72" spans="3:5" x14ac:dyDescent="0.25">
      <c r="C72" s="80" t="s">
        <v>137</v>
      </c>
      <c r="D72" s="74">
        <v>0</v>
      </c>
      <c r="E72" s="75">
        <v>0</v>
      </c>
    </row>
    <row r="73" spans="3:5" x14ac:dyDescent="0.25">
      <c r="C73" s="80" t="s">
        <v>138</v>
      </c>
      <c r="D73" s="74">
        <v>0</v>
      </c>
      <c r="E73" s="75">
        <v>0</v>
      </c>
    </row>
    <row r="74" spans="3:5" x14ac:dyDescent="0.25">
      <c r="C74" s="80" t="s">
        <v>139</v>
      </c>
      <c r="D74" s="74">
        <v>0</v>
      </c>
      <c r="E74" s="75">
        <v>0</v>
      </c>
    </row>
    <row r="75" spans="3:5" x14ac:dyDescent="0.25">
      <c r="C75" s="80" t="s">
        <v>140</v>
      </c>
      <c r="D75" s="74">
        <v>0</v>
      </c>
      <c r="E75" s="75">
        <v>0</v>
      </c>
    </row>
    <row r="76" spans="3:5" x14ac:dyDescent="0.25">
      <c r="C76" s="80" t="s">
        <v>141</v>
      </c>
      <c r="D76" s="74">
        <v>0</v>
      </c>
      <c r="E76" s="75">
        <v>0</v>
      </c>
    </row>
    <row r="77" spans="3:5" x14ac:dyDescent="0.25">
      <c r="C77" s="80" t="s">
        <v>142</v>
      </c>
      <c r="D77" s="74">
        <v>0</v>
      </c>
      <c r="E77" s="75">
        <v>0</v>
      </c>
    </row>
    <row r="78" spans="3:5" x14ac:dyDescent="0.25">
      <c r="C78" s="80" t="s">
        <v>143</v>
      </c>
      <c r="D78" s="74">
        <v>0</v>
      </c>
      <c r="E78" s="75">
        <v>0</v>
      </c>
    </row>
    <row r="79" spans="3:5" x14ac:dyDescent="0.25">
      <c r="C79" s="80" t="s">
        <v>144</v>
      </c>
      <c r="D79" s="74">
        <v>0</v>
      </c>
      <c r="E79" s="75">
        <v>0</v>
      </c>
    </row>
    <row r="80" spans="3:5" x14ac:dyDescent="0.25">
      <c r="C80" s="80" t="s">
        <v>145</v>
      </c>
      <c r="D80" s="74">
        <v>0</v>
      </c>
      <c r="E80" s="75">
        <v>0</v>
      </c>
    </row>
    <row r="81" spans="3:5" x14ac:dyDescent="0.25">
      <c r="C81" s="80" t="s">
        <v>146</v>
      </c>
      <c r="D81" s="74">
        <v>0</v>
      </c>
      <c r="E81" s="75">
        <v>0</v>
      </c>
    </row>
    <row r="82" spans="3:5" x14ac:dyDescent="0.25">
      <c r="C82" s="80" t="s">
        <v>147</v>
      </c>
      <c r="D82" s="74">
        <v>0</v>
      </c>
      <c r="E82" s="75">
        <v>0</v>
      </c>
    </row>
    <row r="83" spans="3:5" x14ac:dyDescent="0.25">
      <c r="C83" s="80" t="s">
        <v>148</v>
      </c>
      <c r="D83" s="74">
        <v>0</v>
      </c>
      <c r="E83" s="75">
        <v>0</v>
      </c>
    </row>
    <row r="84" spans="3:5" x14ac:dyDescent="0.25">
      <c r="C84" s="80" t="s">
        <v>149</v>
      </c>
      <c r="D84" s="74">
        <v>0</v>
      </c>
      <c r="E84" s="75">
        <v>0</v>
      </c>
    </row>
    <row r="85" spans="3:5" x14ac:dyDescent="0.25">
      <c r="C85" s="80" t="s">
        <v>150</v>
      </c>
      <c r="D85" s="74">
        <v>0</v>
      </c>
      <c r="E85" s="75">
        <v>0</v>
      </c>
    </row>
    <row r="86" spans="3:5" x14ac:dyDescent="0.25">
      <c r="C86" s="80" t="s">
        <v>151</v>
      </c>
      <c r="D86" s="74">
        <v>0</v>
      </c>
      <c r="E86" s="75">
        <v>0</v>
      </c>
    </row>
    <row r="87" spans="3:5" x14ac:dyDescent="0.25">
      <c r="C87" s="80" t="s">
        <v>152</v>
      </c>
      <c r="D87" s="74">
        <v>0</v>
      </c>
      <c r="E87" s="75">
        <v>0</v>
      </c>
    </row>
    <row r="88" spans="3:5" x14ac:dyDescent="0.25">
      <c r="C88" s="80" t="s">
        <v>153</v>
      </c>
      <c r="D88" s="74">
        <v>0</v>
      </c>
      <c r="E88" s="75">
        <v>0</v>
      </c>
    </row>
    <row r="89" spans="3:5" x14ac:dyDescent="0.25">
      <c r="C89" s="80" t="s">
        <v>154</v>
      </c>
      <c r="D89" s="74">
        <v>0</v>
      </c>
      <c r="E89" s="75">
        <v>0</v>
      </c>
    </row>
    <row r="90" spans="3:5" x14ac:dyDescent="0.25">
      <c r="C90" s="80" t="s">
        <v>155</v>
      </c>
      <c r="D90" s="74">
        <v>0</v>
      </c>
      <c r="E90" s="75">
        <v>0</v>
      </c>
    </row>
    <row r="91" spans="3:5" x14ac:dyDescent="0.25">
      <c r="C91" s="80" t="s">
        <v>156</v>
      </c>
      <c r="D91" s="74">
        <v>0</v>
      </c>
      <c r="E91" s="75">
        <v>0</v>
      </c>
    </row>
    <row r="92" spans="3:5" x14ac:dyDescent="0.25">
      <c r="C92" s="80" t="s">
        <v>157</v>
      </c>
      <c r="D92" s="74">
        <v>0</v>
      </c>
      <c r="E92" s="75">
        <v>0</v>
      </c>
    </row>
    <row r="93" spans="3:5" x14ac:dyDescent="0.25">
      <c r="C93" s="80" t="s">
        <v>158</v>
      </c>
      <c r="D93" s="74">
        <v>0</v>
      </c>
      <c r="E93" s="75">
        <v>0</v>
      </c>
    </row>
    <row r="94" spans="3:5" x14ac:dyDescent="0.25">
      <c r="C94" s="80" t="s">
        <v>159</v>
      </c>
      <c r="D94" s="74">
        <v>0</v>
      </c>
      <c r="E94" s="75">
        <v>0</v>
      </c>
    </row>
    <row r="95" spans="3:5" x14ac:dyDescent="0.25">
      <c r="C95" s="80" t="s">
        <v>160</v>
      </c>
      <c r="D95" s="74">
        <v>0</v>
      </c>
      <c r="E95" s="75">
        <v>0</v>
      </c>
    </row>
    <row r="96" spans="3:5" x14ac:dyDescent="0.25">
      <c r="C96" s="80" t="s">
        <v>161</v>
      </c>
      <c r="D96" s="74">
        <v>0</v>
      </c>
      <c r="E96" s="75">
        <v>0</v>
      </c>
    </row>
    <row r="97" spans="3:5" x14ac:dyDescent="0.25">
      <c r="C97" s="80" t="s">
        <v>162</v>
      </c>
      <c r="D97" s="74">
        <v>0</v>
      </c>
      <c r="E97" s="75">
        <v>0</v>
      </c>
    </row>
    <row r="98" spans="3:5" x14ac:dyDescent="0.25">
      <c r="C98" s="80" t="s">
        <v>163</v>
      </c>
      <c r="D98" s="74">
        <v>0</v>
      </c>
      <c r="E98" s="75">
        <v>0</v>
      </c>
    </row>
    <row r="99" spans="3:5" x14ac:dyDescent="0.25">
      <c r="C99" s="80" t="s">
        <v>164</v>
      </c>
      <c r="D99" s="74">
        <v>0</v>
      </c>
      <c r="E99" s="75">
        <v>0</v>
      </c>
    </row>
    <row r="100" spans="3:5" x14ac:dyDescent="0.25">
      <c r="C100" s="80" t="s">
        <v>165</v>
      </c>
      <c r="D100" s="74">
        <v>0</v>
      </c>
      <c r="E100" s="75">
        <v>0</v>
      </c>
    </row>
    <row r="101" spans="3:5" x14ac:dyDescent="0.25">
      <c r="C101" s="80" t="s">
        <v>166</v>
      </c>
      <c r="D101" s="74">
        <v>0</v>
      </c>
      <c r="E101" s="75">
        <v>0</v>
      </c>
    </row>
    <row r="102" spans="3:5" x14ac:dyDescent="0.25">
      <c r="C102" s="80" t="s">
        <v>167</v>
      </c>
      <c r="D102" s="74">
        <v>0</v>
      </c>
      <c r="E102" s="75">
        <v>0</v>
      </c>
    </row>
    <row r="103" spans="3:5" x14ac:dyDescent="0.25">
      <c r="C103" s="80" t="s">
        <v>168</v>
      </c>
      <c r="D103" s="74">
        <v>0</v>
      </c>
      <c r="E103" s="75">
        <v>0</v>
      </c>
    </row>
    <row r="104" spans="3:5" x14ac:dyDescent="0.25">
      <c r="C104" s="80" t="s">
        <v>169</v>
      </c>
      <c r="D104" s="74">
        <v>0</v>
      </c>
      <c r="E104" s="75">
        <v>0</v>
      </c>
    </row>
    <row r="105" spans="3:5" x14ac:dyDescent="0.25">
      <c r="C105" s="80" t="s">
        <v>170</v>
      </c>
      <c r="D105" s="74">
        <v>0</v>
      </c>
      <c r="E105" s="75">
        <v>0</v>
      </c>
    </row>
    <row r="106" spans="3:5" x14ac:dyDescent="0.25">
      <c r="C106" s="80" t="s">
        <v>171</v>
      </c>
      <c r="D106" s="74">
        <v>0</v>
      </c>
      <c r="E106" s="75">
        <v>0</v>
      </c>
    </row>
    <row r="107" spans="3:5" x14ac:dyDescent="0.25">
      <c r="C107" s="80" t="s">
        <v>172</v>
      </c>
      <c r="D107" s="74">
        <v>0</v>
      </c>
      <c r="E107" s="75">
        <v>0</v>
      </c>
    </row>
    <row r="108" spans="3:5" x14ac:dyDescent="0.25">
      <c r="C108" s="80" t="s">
        <v>173</v>
      </c>
      <c r="D108" s="74">
        <v>0</v>
      </c>
      <c r="E108" s="75">
        <v>0</v>
      </c>
    </row>
    <row r="109" spans="3:5" x14ac:dyDescent="0.25">
      <c r="C109" s="80" t="s">
        <v>174</v>
      </c>
      <c r="D109" s="74">
        <v>0</v>
      </c>
      <c r="E109" s="75">
        <v>0</v>
      </c>
    </row>
    <row r="110" spans="3:5" x14ac:dyDescent="0.25">
      <c r="C110" s="80" t="s">
        <v>175</v>
      </c>
      <c r="D110" s="74">
        <v>0</v>
      </c>
      <c r="E110" s="75">
        <v>0</v>
      </c>
    </row>
    <row r="111" spans="3:5" x14ac:dyDescent="0.25">
      <c r="C111" s="80" t="s">
        <v>176</v>
      </c>
      <c r="D111" s="74">
        <v>0</v>
      </c>
      <c r="E111" s="75">
        <v>0</v>
      </c>
    </row>
    <row r="112" spans="3:5" x14ac:dyDescent="0.25">
      <c r="C112" s="80" t="s">
        <v>177</v>
      </c>
      <c r="D112" s="74">
        <v>0</v>
      </c>
      <c r="E112" s="75">
        <v>0</v>
      </c>
    </row>
    <row r="113" spans="3:5" x14ac:dyDescent="0.25">
      <c r="C113" s="80" t="s">
        <v>178</v>
      </c>
      <c r="D113" s="74">
        <v>0</v>
      </c>
      <c r="E113" s="75">
        <v>0</v>
      </c>
    </row>
    <row r="114" spans="3:5" x14ac:dyDescent="0.25">
      <c r="C114" s="80" t="s">
        <v>179</v>
      </c>
      <c r="D114" s="74">
        <v>0</v>
      </c>
      <c r="E114" s="75">
        <v>0</v>
      </c>
    </row>
    <row r="115" spans="3:5" x14ac:dyDescent="0.25">
      <c r="C115" s="80" t="s">
        <v>180</v>
      </c>
      <c r="D115" s="74">
        <v>0</v>
      </c>
      <c r="E115" s="75">
        <v>0</v>
      </c>
    </row>
    <row r="116" spans="3:5" x14ac:dyDescent="0.25">
      <c r="C116" s="80" t="s">
        <v>181</v>
      </c>
      <c r="D116" s="74">
        <v>0</v>
      </c>
      <c r="E116" s="75">
        <v>0</v>
      </c>
    </row>
    <row r="117" spans="3:5" x14ac:dyDescent="0.25">
      <c r="C117" s="80" t="s">
        <v>182</v>
      </c>
      <c r="D117" s="74">
        <v>0</v>
      </c>
      <c r="E117" s="75">
        <v>0</v>
      </c>
    </row>
    <row r="118" spans="3:5" x14ac:dyDescent="0.25">
      <c r="C118" s="80" t="s">
        <v>183</v>
      </c>
      <c r="D118" s="74">
        <v>0</v>
      </c>
      <c r="E118" s="75">
        <v>0</v>
      </c>
    </row>
    <row r="119" spans="3:5" x14ac:dyDescent="0.25">
      <c r="C119" s="80" t="s">
        <v>184</v>
      </c>
      <c r="D119" s="74">
        <v>0</v>
      </c>
      <c r="E119" s="75">
        <v>0</v>
      </c>
    </row>
    <row r="120" spans="3:5" x14ac:dyDescent="0.25">
      <c r="C120" s="80" t="s">
        <v>185</v>
      </c>
      <c r="D120" s="74">
        <v>0</v>
      </c>
      <c r="E120" s="75">
        <v>0</v>
      </c>
    </row>
    <row r="121" spans="3:5" x14ac:dyDescent="0.25">
      <c r="C121" s="80" t="s">
        <v>186</v>
      </c>
      <c r="D121" s="74">
        <v>0</v>
      </c>
      <c r="E121" s="75">
        <v>0</v>
      </c>
    </row>
    <row r="122" spans="3:5" x14ac:dyDescent="0.25">
      <c r="C122" s="80" t="s">
        <v>187</v>
      </c>
      <c r="D122" s="74">
        <v>0</v>
      </c>
      <c r="E122" s="75">
        <v>0</v>
      </c>
    </row>
    <row r="123" spans="3:5" x14ac:dyDescent="0.25">
      <c r="C123" s="80" t="s">
        <v>188</v>
      </c>
      <c r="D123" s="74">
        <v>0</v>
      </c>
      <c r="E123" s="75">
        <v>0</v>
      </c>
    </row>
    <row r="124" spans="3:5" x14ac:dyDescent="0.25">
      <c r="C124" s="80" t="s">
        <v>189</v>
      </c>
      <c r="D124" s="74">
        <v>0</v>
      </c>
      <c r="E124" s="75">
        <v>0</v>
      </c>
    </row>
    <row r="125" spans="3:5" x14ac:dyDescent="0.25">
      <c r="C125" s="80" t="s">
        <v>190</v>
      </c>
      <c r="D125" s="74">
        <v>0</v>
      </c>
      <c r="E125" s="75">
        <v>0</v>
      </c>
    </row>
    <row r="126" spans="3:5" x14ac:dyDescent="0.25">
      <c r="C126" s="80" t="s">
        <v>191</v>
      </c>
      <c r="D126" s="74">
        <v>0</v>
      </c>
      <c r="E126" s="75">
        <v>0</v>
      </c>
    </row>
    <row r="127" spans="3:5" x14ac:dyDescent="0.25">
      <c r="C127" s="80" t="s">
        <v>192</v>
      </c>
      <c r="D127" s="74">
        <v>0</v>
      </c>
      <c r="E127" s="75">
        <v>0</v>
      </c>
    </row>
    <row r="128" spans="3:5" x14ac:dyDescent="0.25">
      <c r="C128" s="80" t="s">
        <v>193</v>
      </c>
      <c r="D128" s="74">
        <v>0</v>
      </c>
      <c r="E128" s="75">
        <v>0</v>
      </c>
    </row>
    <row r="129" spans="3:5" x14ac:dyDescent="0.25">
      <c r="C129" s="80" t="s">
        <v>194</v>
      </c>
      <c r="D129" s="74">
        <v>0</v>
      </c>
      <c r="E129" s="75">
        <v>0</v>
      </c>
    </row>
    <row r="130" spans="3:5" x14ac:dyDescent="0.25">
      <c r="C130" s="80" t="s">
        <v>195</v>
      </c>
      <c r="D130" s="74">
        <v>0</v>
      </c>
      <c r="E130" s="75">
        <v>0</v>
      </c>
    </row>
    <row r="131" spans="3:5" x14ac:dyDescent="0.25">
      <c r="C131" s="80" t="s">
        <v>196</v>
      </c>
      <c r="D131" s="74">
        <v>0</v>
      </c>
      <c r="E131" s="75">
        <v>0</v>
      </c>
    </row>
    <row r="132" spans="3:5" x14ac:dyDescent="0.25">
      <c r="C132" s="80" t="s">
        <v>197</v>
      </c>
      <c r="D132" s="74">
        <v>0</v>
      </c>
      <c r="E132" s="75">
        <v>0</v>
      </c>
    </row>
    <row r="133" spans="3:5" x14ac:dyDescent="0.25">
      <c r="C133" s="80" t="s">
        <v>198</v>
      </c>
      <c r="D133" s="74">
        <v>0</v>
      </c>
      <c r="E133" s="75">
        <v>0</v>
      </c>
    </row>
    <row r="134" spans="3:5" x14ac:dyDescent="0.25">
      <c r="C134" s="80" t="s">
        <v>199</v>
      </c>
      <c r="D134" s="74">
        <v>0</v>
      </c>
      <c r="E134" s="75">
        <v>0</v>
      </c>
    </row>
    <row r="135" spans="3:5" x14ac:dyDescent="0.25">
      <c r="C135" s="80" t="s">
        <v>200</v>
      </c>
      <c r="D135" s="74">
        <v>0</v>
      </c>
      <c r="E135" s="75">
        <v>0</v>
      </c>
    </row>
    <row r="136" spans="3:5" x14ac:dyDescent="0.25">
      <c r="C136" s="80" t="s">
        <v>201</v>
      </c>
      <c r="D136" s="74">
        <v>0</v>
      </c>
      <c r="E136" s="75">
        <v>0</v>
      </c>
    </row>
    <row r="137" spans="3:5" x14ac:dyDescent="0.25">
      <c r="C137" s="80" t="s">
        <v>202</v>
      </c>
      <c r="D137" s="74">
        <v>0</v>
      </c>
      <c r="E137" s="75">
        <v>0</v>
      </c>
    </row>
    <row r="138" spans="3:5" x14ac:dyDescent="0.25">
      <c r="C138" s="80" t="s">
        <v>203</v>
      </c>
      <c r="D138" s="74">
        <v>0</v>
      </c>
      <c r="E138" s="75">
        <v>0</v>
      </c>
    </row>
    <row r="139" spans="3:5" x14ac:dyDescent="0.25">
      <c r="C139" s="80" t="s">
        <v>204</v>
      </c>
      <c r="D139" s="74">
        <v>0</v>
      </c>
      <c r="E139" s="75">
        <v>0</v>
      </c>
    </row>
    <row r="140" spans="3:5" x14ac:dyDescent="0.25">
      <c r="C140" s="80" t="s">
        <v>205</v>
      </c>
      <c r="D140" s="74">
        <v>0</v>
      </c>
      <c r="E140" s="75">
        <v>0</v>
      </c>
    </row>
    <row r="141" spans="3:5" x14ac:dyDescent="0.25">
      <c r="C141" s="80" t="s">
        <v>206</v>
      </c>
      <c r="D141" s="74">
        <v>0</v>
      </c>
      <c r="E141" s="75">
        <v>0</v>
      </c>
    </row>
    <row r="142" spans="3:5" x14ac:dyDescent="0.25">
      <c r="C142" s="80" t="s">
        <v>207</v>
      </c>
      <c r="D142" s="74">
        <v>0</v>
      </c>
      <c r="E142" s="75">
        <v>0</v>
      </c>
    </row>
    <row r="143" spans="3:5" x14ac:dyDescent="0.25">
      <c r="C143" s="80" t="s">
        <v>208</v>
      </c>
      <c r="D143" s="74">
        <v>0</v>
      </c>
      <c r="E143" s="75">
        <v>0</v>
      </c>
    </row>
    <row r="144" spans="3:5" x14ac:dyDescent="0.25">
      <c r="C144" s="80" t="s">
        <v>209</v>
      </c>
      <c r="D144" s="74">
        <v>0</v>
      </c>
      <c r="E144" s="75">
        <v>0</v>
      </c>
    </row>
    <row r="145" spans="3:5" x14ac:dyDescent="0.25">
      <c r="C145" s="80" t="s">
        <v>210</v>
      </c>
      <c r="D145" s="74">
        <v>0</v>
      </c>
      <c r="E145" s="75">
        <v>0</v>
      </c>
    </row>
    <row r="146" spans="3:5" x14ac:dyDescent="0.25">
      <c r="C146" s="80" t="s">
        <v>211</v>
      </c>
      <c r="D146" s="74">
        <v>0</v>
      </c>
      <c r="E146" s="75">
        <v>0</v>
      </c>
    </row>
    <row r="147" spans="3:5" x14ac:dyDescent="0.25">
      <c r="C147" s="80" t="s">
        <v>212</v>
      </c>
      <c r="D147" s="74">
        <v>0</v>
      </c>
      <c r="E147" s="75">
        <v>0</v>
      </c>
    </row>
    <row r="148" spans="3:5" x14ac:dyDescent="0.25">
      <c r="C148" s="80" t="s">
        <v>213</v>
      </c>
      <c r="D148" s="74">
        <v>0</v>
      </c>
      <c r="E148" s="75">
        <v>0</v>
      </c>
    </row>
    <row r="149" spans="3:5" x14ac:dyDescent="0.25">
      <c r="C149" s="80" t="s">
        <v>214</v>
      </c>
      <c r="D149" s="74">
        <v>0</v>
      </c>
      <c r="E149" s="75">
        <v>0</v>
      </c>
    </row>
    <row r="150" spans="3:5" x14ac:dyDescent="0.25">
      <c r="C150" s="80" t="s">
        <v>215</v>
      </c>
      <c r="D150" s="74">
        <v>0</v>
      </c>
      <c r="E150" s="75">
        <v>0</v>
      </c>
    </row>
    <row r="151" spans="3:5" x14ac:dyDescent="0.25">
      <c r="C151" s="80" t="s">
        <v>216</v>
      </c>
      <c r="D151" s="74">
        <v>0</v>
      </c>
      <c r="E151" s="75">
        <v>0</v>
      </c>
    </row>
    <row r="152" spans="3:5" x14ac:dyDescent="0.25">
      <c r="C152" s="80" t="s">
        <v>217</v>
      </c>
      <c r="D152" s="74">
        <v>0</v>
      </c>
      <c r="E152" s="75">
        <v>0</v>
      </c>
    </row>
    <row r="153" spans="3:5" x14ac:dyDescent="0.25">
      <c r="C153" s="80" t="s">
        <v>218</v>
      </c>
      <c r="D153" s="74">
        <v>0</v>
      </c>
      <c r="E153" s="75">
        <v>0</v>
      </c>
    </row>
    <row r="154" spans="3:5" x14ac:dyDescent="0.25">
      <c r="C154" s="80" t="s">
        <v>219</v>
      </c>
      <c r="D154" s="74">
        <v>0</v>
      </c>
      <c r="E154" s="75">
        <v>0</v>
      </c>
    </row>
    <row r="155" spans="3:5" x14ac:dyDescent="0.25">
      <c r="C155" s="80" t="s">
        <v>220</v>
      </c>
      <c r="D155" s="74">
        <v>0</v>
      </c>
      <c r="E155" s="75">
        <v>0</v>
      </c>
    </row>
    <row r="156" spans="3:5" x14ac:dyDescent="0.25">
      <c r="C156" s="80" t="s">
        <v>221</v>
      </c>
      <c r="D156" s="74">
        <v>0</v>
      </c>
      <c r="E156" s="75">
        <v>0</v>
      </c>
    </row>
    <row r="157" spans="3:5" x14ac:dyDescent="0.25">
      <c r="C157" s="80" t="s">
        <v>222</v>
      </c>
      <c r="D157" s="74">
        <v>0</v>
      </c>
      <c r="E157" s="75">
        <v>0</v>
      </c>
    </row>
    <row r="158" spans="3:5" x14ac:dyDescent="0.25">
      <c r="C158" s="80" t="s">
        <v>223</v>
      </c>
      <c r="D158" s="74">
        <v>0</v>
      </c>
      <c r="E158" s="75">
        <v>0</v>
      </c>
    </row>
    <row r="159" spans="3:5" x14ac:dyDescent="0.25">
      <c r="C159" s="80" t="s">
        <v>224</v>
      </c>
      <c r="D159" s="74">
        <v>0</v>
      </c>
      <c r="E159" s="75">
        <v>0</v>
      </c>
    </row>
    <row r="160" spans="3:5" x14ac:dyDescent="0.25">
      <c r="C160" s="80" t="s">
        <v>225</v>
      </c>
      <c r="D160" s="74">
        <v>0</v>
      </c>
      <c r="E160" s="75">
        <v>0</v>
      </c>
    </row>
    <row r="161" spans="3:5" x14ac:dyDescent="0.25">
      <c r="C161" s="80" t="s">
        <v>226</v>
      </c>
      <c r="D161" s="74">
        <v>0</v>
      </c>
      <c r="E161" s="75">
        <v>0</v>
      </c>
    </row>
    <row r="162" spans="3:5" x14ac:dyDescent="0.25">
      <c r="C162" s="80" t="s">
        <v>227</v>
      </c>
      <c r="D162" s="74">
        <v>0</v>
      </c>
      <c r="E162" s="75">
        <v>0</v>
      </c>
    </row>
    <row r="163" spans="3:5" x14ac:dyDescent="0.25">
      <c r="C163" s="80" t="s">
        <v>228</v>
      </c>
      <c r="D163" s="74">
        <v>0</v>
      </c>
      <c r="E163" s="75">
        <v>0</v>
      </c>
    </row>
    <row r="164" spans="3:5" x14ac:dyDescent="0.25">
      <c r="C164" s="80" t="s">
        <v>229</v>
      </c>
      <c r="D164" s="74">
        <v>0</v>
      </c>
      <c r="E164" s="75">
        <v>0</v>
      </c>
    </row>
    <row r="165" spans="3:5" x14ac:dyDescent="0.25">
      <c r="C165" s="80" t="s">
        <v>230</v>
      </c>
      <c r="D165" s="74">
        <v>0</v>
      </c>
      <c r="E165" s="75">
        <v>0</v>
      </c>
    </row>
    <row r="166" spans="3:5" x14ac:dyDescent="0.25">
      <c r="C166" s="80" t="s">
        <v>231</v>
      </c>
      <c r="D166" s="74">
        <v>0</v>
      </c>
      <c r="E166" s="75">
        <v>0</v>
      </c>
    </row>
    <row r="167" spans="3:5" x14ac:dyDescent="0.25">
      <c r="C167" s="80" t="s">
        <v>232</v>
      </c>
      <c r="D167" s="74">
        <v>0</v>
      </c>
      <c r="E167" s="75">
        <v>0</v>
      </c>
    </row>
    <row r="168" spans="3:5" x14ac:dyDescent="0.25">
      <c r="C168" s="80" t="s">
        <v>233</v>
      </c>
      <c r="D168" s="74">
        <v>0</v>
      </c>
      <c r="E168" s="75">
        <v>0</v>
      </c>
    </row>
    <row r="169" spans="3:5" x14ac:dyDescent="0.25">
      <c r="C169" s="80" t="s">
        <v>234</v>
      </c>
      <c r="D169" s="74">
        <v>0</v>
      </c>
      <c r="E169" s="75">
        <v>0</v>
      </c>
    </row>
    <row r="170" spans="3:5" x14ac:dyDescent="0.25">
      <c r="C170" s="80" t="s">
        <v>235</v>
      </c>
      <c r="D170" s="74">
        <v>0</v>
      </c>
      <c r="E170" s="75">
        <v>0</v>
      </c>
    </row>
    <row r="171" spans="3:5" x14ac:dyDescent="0.25">
      <c r="C171" s="80" t="s">
        <v>236</v>
      </c>
      <c r="D171" s="74">
        <v>0</v>
      </c>
      <c r="E171" s="75">
        <v>0</v>
      </c>
    </row>
    <row r="172" spans="3:5" x14ac:dyDescent="0.25">
      <c r="C172" s="80" t="s">
        <v>237</v>
      </c>
      <c r="D172" s="74">
        <v>0</v>
      </c>
      <c r="E172" s="75">
        <v>0</v>
      </c>
    </row>
    <row r="173" spans="3:5" x14ac:dyDescent="0.25">
      <c r="C173" s="80" t="s">
        <v>238</v>
      </c>
      <c r="D173" s="74">
        <v>0</v>
      </c>
      <c r="E173" s="75">
        <v>0</v>
      </c>
    </row>
    <row r="174" spans="3:5" x14ac:dyDescent="0.25">
      <c r="C174" s="80" t="s">
        <v>239</v>
      </c>
      <c r="D174" s="74">
        <v>0</v>
      </c>
      <c r="E174" s="75">
        <v>0</v>
      </c>
    </row>
    <row r="175" spans="3:5" x14ac:dyDescent="0.25">
      <c r="C175" s="80" t="s">
        <v>240</v>
      </c>
      <c r="D175" s="74">
        <v>0</v>
      </c>
      <c r="E175" s="75">
        <v>0</v>
      </c>
    </row>
    <row r="176" spans="3:5" x14ac:dyDescent="0.25">
      <c r="C176" s="80" t="s">
        <v>241</v>
      </c>
      <c r="D176" s="74">
        <v>0</v>
      </c>
      <c r="E176" s="75">
        <v>0</v>
      </c>
    </row>
    <row r="177" spans="3:5" x14ac:dyDescent="0.25">
      <c r="C177" s="80" t="s">
        <v>242</v>
      </c>
      <c r="D177" s="74">
        <v>0</v>
      </c>
      <c r="E177" s="75">
        <v>0</v>
      </c>
    </row>
    <row r="178" spans="3:5" x14ac:dyDescent="0.25">
      <c r="C178" s="80" t="s">
        <v>243</v>
      </c>
      <c r="D178" s="74">
        <v>0</v>
      </c>
      <c r="E178" s="75">
        <v>0</v>
      </c>
    </row>
    <row r="179" spans="3:5" x14ac:dyDescent="0.25">
      <c r="C179" s="80" t="s">
        <v>244</v>
      </c>
      <c r="D179" s="74">
        <v>0</v>
      </c>
      <c r="E179" s="75">
        <v>0</v>
      </c>
    </row>
    <row r="180" spans="3:5" x14ac:dyDescent="0.25">
      <c r="C180" s="80" t="s">
        <v>245</v>
      </c>
      <c r="D180" s="74">
        <v>0</v>
      </c>
      <c r="E180" s="75">
        <v>0</v>
      </c>
    </row>
    <row r="181" spans="3:5" x14ac:dyDescent="0.25">
      <c r="C181" s="80" t="s">
        <v>246</v>
      </c>
      <c r="D181" s="74">
        <v>0</v>
      </c>
      <c r="E181" s="75">
        <v>0</v>
      </c>
    </row>
    <row r="182" spans="3:5" x14ac:dyDescent="0.25">
      <c r="C182" s="80" t="s">
        <v>247</v>
      </c>
      <c r="D182" s="74">
        <v>0</v>
      </c>
      <c r="E182" s="75">
        <v>0</v>
      </c>
    </row>
    <row r="183" spans="3:5" x14ac:dyDescent="0.25">
      <c r="C183" s="80" t="s">
        <v>248</v>
      </c>
      <c r="D183" s="74">
        <v>0</v>
      </c>
      <c r="E183" s="75">
        <v>0</v>
      </c>
    </row>
    <row r="184" spans="3:5" x14ac:dyDescent="0.25">
      <c r="C184" s="80" t="s">
        <v>249</v>
      </c>
      <c r="D184" s="74">
        <v>0</v>
      </c>
      <c r="E184" s="75">
        <v>0</v>
      </c>
    </row>
    <row r="185" spans="3:5" x14ac:dyDescent="0.25">
      <c r="C185" s="80" t="s">
        <v>250</v>
      </c>
      <c r="D185" s="74">
        <v>0</v>
      </c>
      <c r="E185" s="75">
        <v>0</v>
      </c>
    </row>
    <row r="186" spans="3:5" x14ac:dyDescent="0.25">
      <c r="C186" s="80" t="s">
        <v>251</v>
      </c>
      <c r="D186" s="74">
        <v>0</v>
      </c>
      <c r="E186" s="75">
        <v>0</v>
      </c>
    </row>
    <row r="187" spans="3:5" x14ac:dyDescent="0.25">
      <c r="C187" s="80" t="s">
        <v>252</v>
      </c>
      <c r="D187" s="74">
        <v>0</v>
      </c>
      <c r="E187" s="75">
        <v>0</v>
      </c>
    </row>
    <row r="188" spans="3:5" x14ac:dyDescent="0.25">
      <c r="C188" s="80" t="s">
        <v>253</v>
      </c>
      <c r="D188" s="74">
        <v>0</v>
      </c>
      <c r="E188" s="75">
        <v>0</v>
      </c>
    </row>
    <row r="189" spans="3:5" x14ac:dyDescent="0.25">
      <c r="C189" s="80" t="s">
        <v>254</v>
      </c>
      <c r="D189" s="74">
        <v>0</v>
      </c>
      <c r="E189" s="75">
        <v>0</v>
      </c>
    </row>
    <row r="190" spans="3:5" x14ac:dyDescent="0.25">
      <c r="C190" s="80" t="s">
        <v>255</v>
      </c>
      <c r="D190" s="74">
        <v>0</v>
      </c>
      <c r="E190" s="75">
        <v>0</v>
      </c>
    </row>
    <row r="191" spans="3:5" x14ac:dyDescent="0.25">
      <c r="C191" s="80" t="s">
        <v>256</v>
      </c>
      <c r="D191" s="74">
        <v>0</v>
      </c>
      <c r="E191" s="75">
        <v>0</v>
      </c>
    </row>
    <row r="192" spans="3:5" x14ac:dyDescent="0.25">
      <c r="C192" s="80" t="s">
        <v>257</v>
      </c>
      <c r="D192" s="74">
        <v>0</v>
      </c>
      <c r="E192" s="75">
        <v>0</v>
      </c>
    </row>
    <row r="193" spans="3:5" x14ac:dyDescent="0.25">
      <c r="C193" s="80" t="s">
        <v>258</v>
      </c>
      <c r="D193" s="74">
        <v>0</v>
      </c>
      <c r="E193" s="75">
        <v>0</v>
      </c>
    </row>
    <row r="194" spans="3:5" x14ac:dyDescent="0.25">
      <c r="C194" s="80" t="s">
        <v>259</v>
      </c>
      <c r="D194" s="74">
        <v>0</v>
      </c>
      <c r="E194" s="75">
        <v>0</v>
      </c>
    </row>
    <row r="195" spans="3:5" x14ac:dyDescent="0.25">
      <c r="C195" s="80" t="s">
        <v>260</v>
      </c>
      <c r="D195" s="74">
        <v>0</v>
      </c>
      <c r="E195" s="75">
        <v>0</v>
      </c>
    </row>
    <row r="196" spans="3:5" x14ac:dyDescent="0.25">
      <c r="C196" s="80" t="s">
        <v>261</v>
      </c>
      <c r="D196" s="74">
        <v>0</v>
      </c>
      <c r="E196" s="75">
        <v>0</v>
      </c>
    </row>
    <row r="197" spans="3:5" x14ac:dyDescent="0.25">
      <c r="C197" s="80" t="s">
        <v>262</v>
      </c>
      <c r="D197" s="74">
        <v>0</v>
      </c>
      <c r="E197" s="75">
        <v>0</v>
      </c>
    </row>
    <row r="198" spans="3:5" x14ac:dyDescent="0.25">
      <c r="C198" s="80" t="s">
        <v>263</v>
      </c>
      <c r="D198" s="74">
        <v>0</v>
      </c>
      <c r="E198" s="75">
        <v>0</v>
      </c>
    </row>
    <row r="199" spans="3:5" x14ac:dyDescent="0.25">
      <c r="C199" s="80" t="s">
        <v>264</v>
      </c>
      <c r="D199" s="74">
        <v>0</v>
      </c>
      <c r="E199" s="75">
        <v>0</v>
      </c>
    </row>
    <row r="200" spans="3:5" x14ac:dyDescent="0.25">
      <c r="C200" s="80" t="s">
        <v>265</v>
      </c>
      <c r="D200" s="74">
        <v>0</v>
      </c>
      <c r="E200" s="75">
        <v>0</v>
      </c>
    </row>
    <row r="201" spans="3:5" x14ac:dyDescent="0.25">
      <c r="C201" s="80" t="s">
        <v>266</v>
      </c>
      <c r="D201" s="74">
        <v>0</v>
      </c>
      <c r="E201" s="75">
        <v>0</v>
      </c>
    </row>
    <row r="202" spans="3:5" x14ac:dyDescent="0.25">
      <c r="C202" s="80" t="s">
        <v>267</v>
      </c>
      <c r="D202" s="74">
        <v>0</v>
      </c>
      <c r="E202" s="75">
        <v>0</v>
      </c>
    </row>
    <row r="203" spans="3:5" x14ac:dyDescent="0.25">
      <c r="C203" s="80" t="s">
        <v>268</v>
      </c>
      <c r="D203" s="74">
        <v>0</v>
      </c>
      <c r="E203" s="75">
        <v>0</v>
      </c>
    </row>
    <row r="204" spans="3:5" x14ac:dyDescent="0.25">
      <c r="C204" s="80" t="s">
        <v>269</v>
      </c>
      <c r="D204" s="74">
        <v>0</v>
      </c>
      <c r="E204" s="75">
        <v>0</v>
      </c>
    </row>
    <row r="205" spans="3:5" x14ac:dyDescent="0.25">
      <c r="C205" s="80" t="s">
        <v>270</v>
      </c>
      <c r="D205" s="74">
        <v>0</v>
      </c>
      <c r="E205" s="75">
        <v>0</v>
      </c>
    </row>
    <row r="206" spans="3:5" x14ac:dyDescent="0.25">
      <c r="C206" s="80" t="s">
        <v>271</v>
      </c>
      <c r="D206" s="74">
        <v>0</v>
      </c>
      <c r="E206" s="75">
        <v>0</v>
      </c>
    </row>
    <row r="207" spans="3:5" x14ac:dyDescent="0.25">
      <c r="C207" s="80" t="s">
        <v>272</v>
      </c>
      <c r="D207" s="74">
        <v>0</v>
      </c>
      <c r="E207" s="75">
        <v>0</v>
      </c>
    </row>
    <row r="208" spans="3:5" x14ac:dyDescent="0.25">
      <c r="C208" s="80" t="s">
        <v>273</v>
      </c>
      <c r="D208" s="74">
        <v>0</v>
      </c>
      <c r="E208" s="75">
        <v>0</v>
      </c>
    </row>
    <row r="209" spans="3:5" x14ac:dyDescent="0.25">
      <c r="C209" s="80" t="s">
        <v>274</v>
      </c>
      <c r="D209" s="74">
        <v>0</v>
      </c>
      <c r="E209" s="75">
        <v>0</v>
      </c>
    </row>
    <row r="210" spans="3:5" x14ac:dyDescent="0.25">
      <c r="C210" s="80" t="s">
        <v>275</v>
      </c>
      <c r="D210" s="74">
        <v>0</v>
      </c>
      <c r="E210" s="75">
        <v>0</v>
      </c>
    </row>
    <row r="211" spans="3:5" x14ac:dyDescent="0.25">
      <c r="C211" s="80" t="s">
        <v>276</v>
      </c>
      <c r="D211" s="74">
        <v>0</v>
      </c>
      <c r="E211" s="75">
        <v>0</v>
      </c>
    </row>
    <row r="212" spans="3:5" x14ac:dyDescent="0.25">
      <c r="C212" s="80" t="s">
        <v>277</v>
      </c>
      <c r="D212" s="74">
        <v>0</v>
      </c>
      <c r="E212" s="75">
        <v>0</v>
      </c>
    </row>
    <row r="213" spans="3:5" x14ac:dyDescent="0.25">
      <c r="C213" s="80" t="s">
        <v>278</v>
      </c>
      <c r="D213" s="74">
        <v>0</v>
      </c>
      <c r="E213" s="75">
        <v>0</v>
      </c>
    </row>
    <row r="214" spans="3:5" x14ac:dyDescent="0.25">
      <c r="C214" s="80" t="s">
        <v>279</v>
      </c>
      <c r="D214" s="74">
        <v>0</v>
      </c>
      <c r="E214" s="75">
        <v>0</v>
      </c>
    </row>
    <row r="215" spans="3:5" x14ac:dyDescent="0.25">
      <c r="C215" s="80" t="s">
        <v>280</v>
      </c>
      <c r="D215" s="74">
        <v>0</v>
      </c>
      <c r="E215" s="75">
        <v>0</v>
      </c>
    </row>
    <row r="216" spans="3:5" x14ac:dyDescent="0.25">
      <c r="C216" s="80" t="s">
        <v>281</v>
      </c>
      <c r="D216" s="74">
        <v>0</v>
      </c>
      <c r="E216" s="75">
        <v>0</v>
      </c>
    </row>
    <row r="217" spans="3:5" x14ac:dyDescent="0.25">
      <c r="C217" s="80" t="s">
        <v>282</v>
      </c>
      <c r="D217" s="74">
        <v>0</v>
      </c>
      <c r="E217" s="75">
        <v>0</v>
      </c>
    </row>
    <row r="218" spans="3:5" x14ac:dyDescent="0.25">
      <c r="C218" s="80" t="s">
        <v>283</v>
      </c>
      <c r="D218" s="74">
        <v>0</v>
      </c>
      <c r="E218" s="75">
        <v>0</v>
      </c>
    </row>
    <row r="219" spans="3:5" x14ac:dyDescent="0.25">
      <c r="C219" s="80" t="s">
        <v>284</v>
      </c>
      <c r="D219" s="74">
        <v>0</v>
      </c>
      <c r="E219" s="75">
        <v>0</v>
      </c>
    </row>
    <row r="220" spans="3:5" x14ac:dyDescent="0.25">
      <c r="C220" s="80" t="s">
        <v>285</v>
      </c>
      <c r="D220" s="74">
        <v>0</v>
      </c>
      <c r="E220" s="75">
        <v>0</v>
      </c>
    </row>
    <row r="221" spans="3:5" x14ac:dyDescent="0.25">
      <c r="C221" s="80" t="s">
        <v>286</v>
      </c>
      <c r="D221" s="74">
        <v>0</v>
      </c>
      <c r="E221" s="75">
        <v>0</v>
      </c>
    </row>
    <row r="222" spans="3:5" x14ac:dyDescent="0.25">
      <c r="C222" s="80" t="s">
        <v>287</v>
      </c>
      <c r="D222" s="74">
        <v>0</v>
      </c>
      <c r="E222" s="75">
        <v>0</v>
      </c>
    </row>
    <row r="223" spans="3:5" x14ac:dyDescent="0.25">
      <c r="C223" s="80" t="s">
        <v>288</v>
      </c>
      <c r="D223" s="74">
        <v>0</v>
      </c>
      <c r="E223" s="75">
        <v>0</v>
      </c>
    </row>
    <row r="224" spans="3:5" x14ac:dyDescent="0.25">
      <c r="C224" s="80" t="s">
        <v>289</v>
      </c>
      <c r="D224" s="74">
        <v>0</v>
      </c>
      <c r="E224" s="75">
        <v>0</v>
      </c>
    </row>
    <row r="225" spans="3:5" x14ac:dyDescent="0.25">
      <c r="C225" s="80" t="s">
        <v>290</v>
      </c>
      <c r="D225" s="74">
        <v>0</v>
      </c>
      <c r="E225" s="75">
        <v>0</v>
      </c>
    </row>
    <row r="226" spans="3:5" x14ac:dyDescent="0.25">
      <c r="C226" s="80" t="s">
        <v>291</v>
      </c>
      <c r="D226" s="74">
        <v>0</v>
      </c>
      <c r="E226" s="75">
        <v>0</v>
      </c>
    </row>
    <row r="227" spans="3:5" x14ac:dyDescent="0.25">
      <c r="C227" s="80" t="s">
        <v>292</v>
      </c>
      <c r="D227" s="74">
        <v>0</v>
      </c>
      <c r="E227" s="75">
        <v>0</v>
      </c>
    </row>
    <row r="228" spans="3:5" x14ac:dyDescent="0.25">
      <c r="C228" s="80" t="s">
        <v>293</v>
      </c>
      <c r="D228" s="74">
        <v>0</v>
      </c>
      <c r="E228" s="75">
        <v>0</v>
      </c>
    </row>
    <row r="229" spans="3:5" x14ac:dyDescent="0.25">
      <c r="C229" s="80" t="s">
        <v>294</v>
      </c>
      <c r="D229" s="74">
        <v>0</v>
      </c>
      <c r="E229" s="75">
        <v>0</v>
      </c>
    </row>
    <row r="230" spans="3:5" x14ac:dyDescent="0.25">
      <c r="C230" s="80" t="s">
        <v>295</v>
      </c>
      <c r="D230" s="74">
        <v>0</v>
      </c>
      <c r="E230" s="75">
        <v>0</v>
      </c>
    </row>
    <row r="231" spans="3:5" x14ac:dyDescent="0.25">
      <c r="C231" s="80" t="s">
        <v>296</v>
      </c>
      <c r="D231" s="74">
        <v>0</v>
      </c>
      <c r="E231" s="75">
        <v>0</v>
      </c>
    </row>
    <row r="232" spans="3:5" x14ac:dyDescent="0.25">
      <c r="C232" s="80" t="s">
        <v>297</v>
      </c>
      <c r="D232" s="74">
        <v>0</v>
      </c>
      <c r="E232" s="75">
        <v>0</v>
      </c>
    </row>
    <row r="233" spans="3:5" x14ac:dyDescent="0.25">
      <c r="C233" s="80" t="s">
        <v>298</v>
      </c>
      <c r="D233" s="74">
        <v>0</v>
      </c>
      <c r="E233" s="75">
        <v>0</v>
      </c>
    </row>
    <row r="234" spans="3:5" x14ac:dyDescent="0.25">
      <c r="C234" s="80" t="s">
        <v>299</v>
      </c>
      <c r="D234" s="74">
        <v>0</v>
      </c>
      <c r="E234" s="75">
        <v>0</v>
      </c>
    </row>
    <row r="235" spans="3:5" x14ac:dyDescent="0.25">
      <c r="C235" s="80" t="s">
        <v>300</v>
      </c>
      <c r="D235" s="74">
        <v>0</v>
      </c>
      <c r="E235" s="75">
        <v>0</v>
      </c>
    </row>
    <row r="236" spans="3:5" x14ac:dyDescent="0.25">
      <c r="C236" s="80" t="s">
        <v>301</v>
      </c>
      <c r="D236" s="74">
        <v>0</v>
      </c>
      <c r="E236" s="75">
        <v>0</v>
      </c>
    </row>
    <row r="237" spans="3:5" x14ac:dyDescent="0.25">
      <c r="C237" s="80" t="s">
        <v>302</v>
      </c>
      <c r="D237" s="74">
        <v>0</v>
      </c>
      <c r="E237" s="75">
        <v>0</v>
      </c>
    </row>
    <row r="238" spans="3:5" x14ac:dyDescent="0.25">
      <c r="C238" s="80" t="s">
        <v>303</v>
      </c>
      <c r="D238" s="74">
        <v>0</v>
      </c>
      <c r="E238" s="75">
        <v>0</v>
      </c>
    </row>
    <row r="239" spans="3:5" x14ac:dyDescent="0.25">
      <c r="C239" s="80" t="s">
        <v>304</v>
      </c>
      <c r="D239" s="74">
        <v>0</v>
      </c>
      <c r="E239" s="75">
        <v>0</v>
      </c>
    </row>
    <row r="240" spans="3:5" x14ac:dyDescent="0.25">
      <c r="C240" s="80" t="s">
        <v>305</v>
      </c>
      <c r="D240" s="74">
        <v>0</v>
      </c>
      <c r="E240" s="75">
        <v>0</v>
      </c>
    </row>
    <row r="241" spans="3:5" x14ac:dyDescent="0.25">
      <c r="C241" s="80" t="s">
        <v>306</v>
      </c>
      <c r="D241" s="74">
        <v>0</v>
      </c>
      <c r="E241" s="75">
        <v>0</v>
      </c>
    </row>
    <row r="242" spans="3:5" x14ac:dyDescent="0.25">
      <c r="C242" s="80" t="s">
        <v>307</v>
      </c>
      <c r="D242" s="74">
        <v>0</v>
      </c>
      <c r="E242" s="75">
        <v>0</v>
      </c>
    </row>
    <row r="243" spans="3:5" x14ac:dyDescent="0.25">
      <c r="C243" s="80" t="s">
        <v>308</v>
      </c>
      <c r="D243" s="74">
        <v>0</v>
      </c>
      <c r="E243" s="75">
        <v>0</v>
      </c>
    </row>
    <row r="244" spans="3:5" x14ac:dyDescent="0.25">
      <c r="C244" s="80" t="s">
        <v>309</v>
      </c>
      <c r="D244" s="74">
        <v>0</v>
      </c>
      <c r="E244" s="75">
        <v>0</v>
      </c>
    </row>
    <row r="245" spans="3:5" x14ac:dyDescent="0.25">
      <c r="C245" s="80" t="s">
        <v>310</v>
      </c>
      <c r="D245" s="74">
        <v>0</v>
      </c>
      <c r="E245" s="75">
        <v>0</v>
      </c>
    </row>
    <row r="246" spans="3:5" x14ac:dyDescent="0.25">
      <c r="C246" s="80" t="s">
        <v>311</v>
      </c>
      <c r="D246" s="74">
        <v>0</v>
      </c>
      <c r="E246" s="75">
        <v>0</v>
      </c>
    </row>
    <row r="247" spans="3:5" x14ac:dyDescent="0.25">
      <c r="C247" s="80" t="s">
        <v>312</v>
      </c>
      <c r="D247" s="74">
        <v>0</v>
      </c>
      <c r="E247" s="75">
        <v>0</v>
      </c>
    </row>
    <row r="248" spans="3:5" x14ac:dyDescent="0.25">
      <c r="C248" s="80" t="s">
        <v>313</v>
      </c>
      <c r="D248" s="74">
        <v>0</v>
      </c>
      <c r="E248" s="75">
        <v>0</v>
      </c>
    </row>
    <row r="249" spans="3:5" x14ac:dyDescent="0.25">
      <c r="C249" s="80" t="s">
        <v>314</v>
      </c>
      <c r="D249" s="74">
        <v>0</v>
      </c>
      <c r="E249" s="75">
        <v>0</v>
      </c>
    </row>
    <row r="250" spans="3:5" x14ac:dyDescent="0.25">
      <c r="C250" s="80" t="s">
        <v>315</v>
      </c>
      <c r="D250" s="74">
        <v>0</v>
      </c>
      <c r="E250" s="75">
        <v>0</v>
      </c>
    </row>
    <row r="251" spans="3:5" x14ac:dyDescent="0.25">
      <c r="C251" s="80" t="s">
        <v>316</v>
      </c>
      <c r="D251" s="74">
        <v>0</v>
      </c>
      <c r="E251" s="75">
        <v>0</v>
      </c>
    </row>
    <row r="252" spans="3:5" x14ac:dyDescent="0.25">
      <c r="C252" s="80" t="s">
        <v>317</v>
      </c>
      <c r="D252" s="74">
        <v>0</v>
      </c>
      <c r="E252" s="75">
        <v>0</v>
      </c>
    </row>
    <row r="253" spans="3:5" x14ac:dyDescent="0.25">
      <c r="C253" s="80" t="s">
        <v>318</v>
      </c>
      <c r="D253" s="74">
        <v>0</v>
      </c>
      <c r="E253" s="75">
        <v>0</v>
      </c>
    </row>
    <row r="254" spans="3:5" x14ac:dyDescent="0.25">
      <c r="C254" s="80" t="s">
        <v>319</v>
      </c>
      <c r="D254" s="74">
        <v>0</v>
      </c>
      <c r="E254" s="75">
        <v>0</v>
      </c>
    </row>
    <row r="255" spans="3:5" x14ac:dyDescent="0.25">
      <c r="C255" s="80" t="s">
        <v>320</v>
      </c>
      <c r="D255" s="74">
        <v>0</v>
      </c>
      <c r="E255" s="75">
        <v>0</v>
      </c>
    </row>
    <row r="256" spans="3:5" x14ac:dyDescent="0.25">
      <c r="C256" s="80" t="s">
        <v>321</v>
      </c>
      <c r="D256" s="74">
        <v>0</v>
      </c>
      <c r="E256" s="75">
        <v>0</v>
      </c>
    </row>
    <row r="257" spans="3:5" x14ac:dyDescent="0.25">
      <c r="C257" s="80" t="s">
        <v>322</v>
      </c>
      <c r="D257" s="74">
        <v>0</v>
      </c>
      <c r="E257" s="75">
        <v>0</v>
      </c>
    </row>
    <row r="258" spans="3:5" x14ac:dyDescent="0.25">
      <c r="C258" s="80" t="s">
        <v>323</v>
      </c>
      <c r="D258" s="74">
        <v>0</v>
      </c>
      <c r="E258" s="75">
        <v>0</v>
      </c>
    </row>
    <row r="259" spans="3:5" x14ac:dyDescent="0.25">
      <c r="C259" s="80" t="s">
        <v>324</v>
      </c>
      <c r="D259" s="74">
        <v>0</v>
      </c>
      <c r="E259" s="75">
        <v>0</v>
      </c>
    </row>
    <row r="260" spans="3:5" x14ac:dyDescent="0.25">
      <c r="C260" s="80" t="s">
        <v>325</v>
      </c>
      <c r="D260" s="74">
        <v>0</v>
      </c>
      <c r="E260" s="75">
        <v>0</v>
      </c>
    </row>
    <row r="261" spans="3:5" x14ac:dyDescent="0.25">
      <c r="C261" s="80" t="s">
        <v>326</v>
      </c>
      <c r="D261" s="74">
        <v>0</v>
      </c>
      <c r="E261" s="75">
        <v>0</v>
      </c>
    </row>
    <row r="262" spans="3:5" x14ac:dyDescent="0.25">
      <c r="C262" s="80" t="s">
        <v>327</v>
      </c>
      <c r="D262" s="74">
        <v>0</v>
      </c>
      <c r="E262" s="75">
        <v>0</v>
      </c>
    </row>
    <row r="263" spans="3:5" x14ac:dyDescent="0.25">
      <c r="C263" s="80" t="s">
        <v>328</v>
      </c>
      <c r="D263" s="74">
        <v>0</v>
      </c>
      <c r="E263" s="75">
        <v>0</v>
      </c>
    </row>
    <row r="264" spans="3:5" x14ac:dyDescent="0.25">
      <c r="C264" s="80" t="s">
        <v>329</v>
      </c>
      <c r="D264" s="74">
        <v>0</v>
      </c>
      <c r="E264" s="75">
        <v>0</v>
      </c>
    </row>
    <row r="265" spans="3:5" x14ac:dyDescent="0.25">
      <c r="C265" s="80" t="s">
        <v>330</v>
      </c>
      <c r="D265" s="74">
        <v>0</v>
      </c>
      <c r="E265" s="75">
        <v>0</v>
      </c>
    </row>
    <row r="266" spans="3:5" x14ac:dyDescent="0.25">
      <c r="C266" s="80" t="s">
        <v>331</v>
      </c>
      <c r="D266" s="74">
        <v>0</v>
      </c>
      <c r="E266" s="75">
        <v>0</v>
      </c>
    </row>
    <row r="267" spans="3:5" x14ac:dyDescent="0.25">
      <c r="C267" s="80" t="s">
        <v>332</v>
      </c>
      <c r="D267" s="74">
        <v>0</v>
      </c>
      <c r="E267" s="75">
        <v>0</v>
      </c>
    </row>
    <row r="268" spans="3:5" x14ac:dyDescent="0.25">
      <c r="C268" s="80" t="s">
        <v>333</v>
      </c>
      <c r="D268" s="74">
        <v>0</v>
      </c>
      <c r="E268" s="75">
        <v>0</v>
      </c>
    </row>
    <row r="269" spans="3:5" x14ac:dyDescent="0.25">
      <c r="C269" s="80" t="s">
        <v>334</v>
      </c>
      <c r="D269" s="74">
        <v>0</v>
      </c>
      <c r="E269" s="75">
        <v>0</v>
      </c>
    </row>
    <row r="270" spans="3:5" x14ac:dyDescent="0.25">
      <c r="C270" s="80" t="s">
        <v>335</v>
      </c>
      <c r="D270" s="74">
        <v>0</v>
      </c>
      <c r="E270" s="75">
        <v>0</v>
      </c>
    </row>
    <row r="271" spans="3:5" x14ac:dyDescent="0.25">
      <c r="C271" s="80" t="s">
        <v>336</v>
      </c>
      <c r="D271" s="74">
        <v>0</v>
      </c>
      <c r="E271" s="75">
        <v>0</v>
      </c>
    </row>
    <row r="272" spans="3:5" x14ac:dyDescent="0.25">
      <c r="C272" s="80" t="s">
        <v>337</v>
      </c>
      <c r="D272" s="74">
        <v>0</v>
      </c>
      <c r="E272" s="75">
        <v>0</v>
      </c>
    </row>
    <row r="273" spans="3:5" x14ac:dyDescent="0.25">
      <c r="C273" s="80" t="s">
        <v>338</v>
      </c>
      <c r="D273" s="74">
        <v>0</v>
      </c>
      <c r="E273" s="75">
        <v>0</v>
      </c>
    </row>
    <row r="274" spans="3:5" x14ac:dyDescent="0.25">
      <c r="C274" s="80" t="s">
        <v>339</v>
      </c>
      <c r="D274" s="74">
        <v>0</v>
      </c>
      <c r="E274" s="75">
        <v>0</v>
      </c>
    </row>
    <row r="275" spans="3:5" x14ac:dyDescent="0.25">
      <c r="C275" s="80" t="s">
        <v>340</v>
      </c>
      <c r="D275" s="74">
        <v>0</v>
      </c>
      <c r="E275" s="75">
        <v>0</v>
      </c>
    </row>
    <row r="276" spans="3:5" x14ac:dyDescent="0.25">
      <c r="C276" s="80" t="s">
        <v>341</v>
      </c>
      <c r="D276" s="74">
        <v>0</v>
      </c>
      <c r="E276" s="75">
        <v>0</v>
      </c>
    </row>
    <row r="277" spans="3:5" x14ac:dyDescent="0.25">
      <c r="C277" s="80" t="s">
        <v>342</v>
      </c>
      <c r="D277" s="74">
        <v>0</v>
      </c>
      <c r="E277" s="75">
        <v>0</v>
      </c>
    </row>
    <row r="278" spans="3:5" x14ac:dyDescent="0.25">
      <c r="C278" s="80" t="s">
        <v>343</v>
      </c>
      <c r="D278" s="74">
        <v>0</v>
      </c>
      <c r="E278" s="75">
        <v>0</v>
      </c>
    </row>
    <row r="279" spans="3:5" x14ac:dyDescent="0.25">
      <c r="C279" s="80" t="s">
        <v>344</v>
      </c>
      <c r="D279" s="74">
        <v>0</v>
      </c>
      <c r="E279" s="75">
        <v>0</v>
      </c>
    </row>
    <row r="280" spans="3:5" x14ac:dyDescent="0.25">
      <c r="C280" s="80" t="s">
        <v>345</v>
      </c>
      <c r="D280" s="74">
        <v>0</v>
      </c>
      <c r="E280" s="75">
        <v>0</v>
      </c>
    </row>
    <row r="281" spans="3:5" x14ac:dyDescent="0.25">
      <c r="C281" s="80" t="s">
        <v>346</v>
      </c>
      <c r="D281" s="74">
        <v>0</v>
      </c>
      <c r="E281" s="75">
        <v>0</v>
      </c>
    </row>
    <row r="282" spans="3:5" x14ac:dyDescent="0.25">
      <c r="C282" s="80" t="s">
        <v>347</v>
      </c>
      <c r="D282" s="74">
        <v>0</v>
      </c>
      <c r="E282" s="75">
        <v>0</v>
      </c>
    </row>
    <row r="283" spans="3:5" x14ac:dyDescent="0.25">
      <c r="C283" s="80" t="s">
        <v>348</v>
      </c>
      <c r="D283" s="74">
        <v>0</v>
      </c>
      <c r="E283" s="75">
        <v>0</v>
      </c>
    </row>
    <row r="284" spans="3:5" x14ac:dyDescent="0.25">
      <c r="C284" s="80" t="s">
        <v>349</v>
      </c>
      <c r="D284" s="74">
        <v>0</v>
      </c>
      <c r="E284" s="75">
        <v>0</v>
      </c>
    </row>
    <row r="285" spans="3:5" x14ac:dyDescent="0.25">
      <c r="C285" s="80" t="s">
        <v>350</v>
      </c>
      <c r="D285" s="74">
        <v>0</v>
      </c>
      <c r="E285" s="75">
        <v>0</v>
      </c>
    </row>
    <row r="286" spans="3:5" x14ac:dyDescent="0.25">
      <c r="C286" s="80" t="s">
        <v>351</v>
      </c>
      <c r="D286" s="74">
        <v>0</v>
      </c>
      <c r="E286" s="75">
        <v>0</v>
      </c>
    </row>
    <row r="287" spans="3:5" x14ac:dyDescent="0.25">
      <c r="C287" s="80" t="s">
        <v>352</v>
      </c>
      <c r="D287" s="74">
        <v>0</v>
      </c>
      <c r="E287" s="75">
        <v>0</v>
      </c>
    </row>
    <row r="288" spans="3:5" x14ac:dyDescent="0.25">
      <c r="C288" s="80" t="s">
        <v>353</v>
      </c>
      <c r="D288" s="74">
        <v>0</v>
      </c>
      <c r="E288" s="75">
        <v>0</v>
      </c>
    </row>
    <row r="289" spans="3:5" x14ac:dyDescent="0.25">
      <c r="C289" s="80" t="s">
        <v>354</v>
      </c>
      <c r="D289" s="74">
        <v>0</v>
      </c>
      <c r="E289" s="75">
        <v>0</v>
      </c>
    </row>
    <row r="290" spans="3:5" x14ac:dyDescent="0.25">
      <c r="C290" s="80" t="s">
        <v>355</v>
      </c>
      <c r="D290" s="74">
        <v>0</v>
      </c>
      <c r="E290" s="75">
        <v>0</v>
      </c>
    </row>
    <row r="291" spans="3:5" x14ac:dyDescent="0.25">
      <c r="C291" s="80" t="s">
        <v>356</v>
      </c>
      <c r="D291" s="74">
        <v>0</v>
      </c>
      <c r="E291" s="75">
        <v>0</v>
      </c>
    </row>
    <row r="292" spans="3:5" x14ac:dyDescent="0.25">
      <c r="C292" s="80" t="s">
        <v>357</v>
      </c>
      <c r="D292" s="74">
        <v>0</v>
      </c>
      <c r="E292" s="75">
        <v>0</v>
      </c>
    </row>
    <row r="293" spans="3:5" x14ac:dyDescent="0.25">
      <c r="C293" s="80" t="s">
        <v>358</v>
      </c>
      <c r="D293" s="74">
        <v>0</v>
      </c>
      <c r="E293" s="75">
        <v>0</v>
      </c>
    </row>
    <row r="294" spans="3:5" x14ac:dyDescent="0.25">
      <c r="C294" s="80" t="s">
        <v>359</v>
      </c>
      <c r="D294" s="74">
        <v>0</v>
      </c>
      <c r="E294" s="75">
        <v>0</v>
      </c>
    </row>
    <row r="295" spans="3:5" x14ac:dyDescent="0.25">
      <c r="C295" s="80" t="s">
        <v>360</v>
      </c>
      <c r="D295" s="74">
        <v>0</v>
      </c>
      <c r="E295" s="75">
        <v>0</v>
      </c>
    </row>
    <row r="296" spans="3:5" x14ac:dyDescent="0.25">
      <c r="C296" s="80" t="s">
        <v>361</v>
      </c>
      <c r="D296" s="74">
        <v>0</v>
      </c>
      <c r="E296" s="75">
        <v>0</v>
      </c>
    </row>
    <row r="297" spans="3:5" x14ac:dyDescent="0.25">
      <c r="C297" s="80" t="s">
        <v>362</v>
      </c>
      <c r="D297" s="74">
        <v>0</v>
      </c>
      <c r="E297" s="75">
        <v>0</v>
      </c>
    </row>
    <row r="298" spans="3:5" x14ac:dyDescent="0.25">
      <c r="C298" s="80" t="s">
        <v>363</v>
      </c>
      <c r="D298" s="74">
        <v>0</v>
      </c>
      <c r="E298" s="75">
        <v>0</v>
      </c>
    </row>
    <row r="299" spans="3:5" x14ac:dyDescent="0.25">
      <c r="C299" s="80" t="s">
        <v>364</v>
      </c>
      <c r="D299" s="74">
        <v>0</v>
      </c>
      <c r="E299" s="75">
        <v>0</v>
      </c>
    </row>
    <row r="300" spans="3:5" x14ac:dyDescent="0.25">
      <c r="C300" s="80" t="s">
        <v>365</v>
      </c>
      <c r="D300" s="74">
        <v>0</v>
      </c>
      <c r="E300" s="75">
        <v>0</v>
      </c>
    </row>
    <row r="301" spans="3:5" x14ac:dyDescent="0.25">
      <c r="C301" s="80" t="s">
        <v>366</v>
      </c>
      <c r="D301" s="74">
        <v>0</v>
      </c>
      <c r="E301" s="75">
        <v>0</v>
      </c>
    </row>
    <row r="302" spans="3:5" x14ac:dyDescent="0.25">
      <c r="C302" s="80" t="s">
        <v>367</v>
      </c>
      <c r="D302" s="74">
        <v>0</v>
      </c>
      <c r="E302" s="75">
        <v>0</v>
      </c>
    </row>
    <row r="303" spans="3:5" x14ac:dyDescent="0.25">
      <c r="C303" s="80" t="s">
        <v>368</v>
      </c>
      <c r="D303" s="74">
        <v>0</v>
      </c>
      <c r="E303" s="75">
        <v>0</v>
      </c>
    </row>
    <row r="304" spans="3:5" x14ac:dyDescent="0.25">
      <c r="C304" s="80" t="s">
        <v>369</v>
      </c>
      <c r="D304" s="74">
        <v>0</v>
      </c>
      <c r="E304" s="75">
        <v>0</v>
      </c>
    </row>
    <row r="305" spans="3:5" x14ac:dyDescent="0.25">
      <c r="C305" s="80" t="s">
        <v>370</v>
      </c>
      <c r="D305" s="74">
        <v>0</v>
      </c>
      <c r="E305" s="75">
        <v>0</v>
      </c>
    </row>
    <row r="306" spans="3:5" x14ac:dyDescent="0.25">
      <c r="C306" s="80" t="s">
        <v>371</v>
      </c>
      <c r="D306" s="74">
        <v>0</v>
      </c>
      <c r="E306" s="75">
        <v>0</v>
      </c>
    </row>
    <row r="307" spans="3:5" x14ac:dyDescent="0.25">
      <c r="C307" s="80" t="s">
        <v>372</v>
      </c>
      <c r="D307" s="74">
        <v>0</v>
      </c>
      <c r="E307" s="75">
        <v>0</v>
      </c>
    </row>
    <row r="308" spans="3:5" x14ac:dyDescent="0.25">
      <c r="C308" s="80" t="s">
        <v>373</v>
      </c>
      <c r="D308" s="74">
        <v>0</v>
      </c>
      <c r="E308" s="75">
        <v>0</v>
      </c>
    </row>
    <row r="309" spans="3:5" x14ac:dyDescent="0.25">
      <c r="C309" s="80" t="s">
        <v>374</v>
      </c>
      <c r="D309" s="76">
        <v>0</v>
      </c>
      <c r="E309" s="77">
        <v>0</v>
      </c>
    </row>
  </sheetData>
  <mergeCells count="1">
    <mergeCell ref="D6:E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B2:R36"/>
  <sheetViews>
    <sheetView showGridLines="0" zoomScale="90" zoomScaleNormal="90" workbookViewId="0">
      <selection activeCell="C12" sqref="C12"/>
    </sheetView>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98" t="s">
        <v>44</v>
      </c>
      <c r="C2" s="98"/>
      <c r="D2" s="98"/>
      <c r="E2" s="98"/>
      <c r="F2" s="98"/>
      <c r="G2" s="98"/>
      <c r="H2" s="98"/>
      <c r="I2" s="98"/>
      <c r="J2" s="98"/>
      <c r="K2" s="98"/>
      <c r="L2" s="98"/>
      <c r="M2" s="98"/>
    </row>
    <row r="4" spans="2:18" x14ac:dyDescent="0.25">
      <c r="B4" s="6" t="s">
        <v>4</v>
      </c>
    </row>
    <row r="5" spans="2:18" x14ac:dyDescent="0.25">
      <c r="B5">
        <v>1</v>
      </c>
      <c r="C5" s="51" t="s">
        <v>60</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0</v>
      </c>
      <c r="D12" s="14">
        <v>0</v>
      </c>
      <c r="E12" s="1">
        <f>C12+D12</f>
        <v>0</v>
      </c>
      <c r="G12" s="1">
        <f>IF(E12&gt;$N$17,$N$17,E12)</f>
        <v>0</v>
      </c>
      <c r="I12" s="1">
        <f>(E12-G12)*$N$20</f>
        <v>0</v>
      </c>
      <c r="J12" s="1">
        <f>E12-I12</f>
        <v>0</v>
      </c>
      <c r="K12" s="62">
        <f>IF(J12&gt;$N$18,$N$18,J12)</f>
        <v>0</v>
      </c>
      <c r="L12" s="1">
        <f>E12-K12</f>
        <v>0</v>
      </c>
      <c r="M12" s="1"/>
      <c r="N12" s="39">
        <v>160.96</v>
      </c>
      <c r="O12" s="21" t="s">
        <v>30</v>
      </c>
    </row>
    <row r="13" spans="2:18" x14ac:dyDescent="0.25">
      <c r="B13" s="26" t="s">
        <v>2</v>
      </c>
      <c r="C13" s="27"/>
      <c r="D13" s="28"/>
      <c r="E13" s="29"/>
      <c r="G13" s="29"/>
      <c r="I13" s="29"/>
      <c r="J13" s="29"/>
      <c r="K13" s="63"/>
      <c r="L13" s="29"/>
      <c r="M13" s="1"/>
      <c r="N13" s="19">
        <f>N12*12</f>
        <v>1931.52</v>
      </c>
      <c r="O13" s="21" t="s">
        <v>50</v>
      </c>
    </row>
    <row r="14" spans="2:18" x14ac:dyDescent="0.25">
      <c r="B14" s="26" t="s">
        <v>16</v>
      </c>
      <c r="C14" s="27"/>
      <c r="D14" s="28"/>
      <c r="E14" s="29"/>
      <c r="G14" s="29"/>
      <c r="I14" s="29"/>
      <c r="J14" s="29"/>
      <c r="K14" s="63"/>
      <c r="L14" s="29"/>
      <c r="M14" s="1"/>
      <c r="N14" s="19">
        <v>300</v>
      </c>
      <c r="O14" s="21" t="s">
        <v>33</v>
      </c>
    </row>
    <row r="15" spans="2:18" x14ac:dyDescent="0.25">
      <c r="B15" s="26" t="s">
        <v>17</v>
      </c>
      <c r="C15" s="27"/>
      <c r="D15" s="28"/>
      <c r="E15" s="29"/>
      <c r="G15" s="29"/>
      <c r="I15" s="29"/>
      <c r="J15" s="29"/>
      <c r="K15" s="63"/>
      <c r="L15" s="29"/>
      <c r="M15" s="1"/>
      <c r="N15" s="19">
        <v>1300</v>
      </c>
      <c r="O15" s="21" t="s">
        <v>34</v>
      </c>
    </row>
    <row r="16" spans="2:18" x14ac:dyDescent="0.25">
      <c r="B16" s="26" t="s">
        <v>18</v>
      </c>
      <c r="C16" s="27"/>
      <c r="D16" s="28"/>
      <c r="E16" s="29"/>
      <c r="G16" s="29"/>
      <c r="I16" s="29"/>
      <c r="J16" s="29"/>
      <c r="K16" s="63"/>
      <c r="L16" s="29"/>
      <c r="M16" s="1"/>
      <c r="N16" s="37">
        <v>0</v>
      </c>
      <c r="O16" s="38" t="s">
        <v>35</v>
      </c>
    </row>
    <row r="17" spans="2:17" x14ac:dyDescent="0.25">
      <c r="B17" s="26" t="s">
        <v>19</v>
      </c>
      <c r="C17" s="27"/>
      <c r="D17" s="28"/>
      <c r="E17" s="29"/>
      <c r="G17" s="29"/>
      <c r="I17" s="29"/>
      <c r="J17" s="29"/>
      <c r="K17" s="63"/>
      <c r="L17" s="29"/>
      <c r="M17" s="1"/>
      <c r="N17" s="19">
        <v>1250</v>
      </c>
      <c r="O17" s="21" t="s">
        <v>13</v>
      </c>
    </row>
    <row r="18" spans="2:17" ht="15.75" thickBot="1" x14ac:dyDescent="0.3">
      <c r="B18" s="30" t="s">
        <v>20</v>
      </c>
      <c r="C18" s="31"/>
      <c r="D18" s="32"/>
      <c r="E18" s="29"/>
      <c r="G18" s="29"/>
      <c r="I18" s="29"/>
      <c r="J18" s="29"/>
      <c r="K18" s="63"/>
      <c r="L18" s="29"/>
      <c r="M18" s="1"/>
      <c r="N18" s="19">
        <v>3300</v>
      </c>
      <c r="O18" s="21" t="s">
        <v>14</v>
      </c>
    </row>
    <row r="19" spans="2:17" x14ac:dyDescent="0.25">
      <c r="C19" s="3"/>
      <c r="D19" s="4"/>
      <c r="N19" s="20">
        <v>1250</v>
      </c>
      <c r="O19" s="22" t="s">
        <v>12</v>
      </c>
    </row>
    <row r="20" spans="2:17" x14ac:dyDescent="0.25">
      <c r="B20" s="12" t="s">
        <v>0</v>
      </c>
      <c r="C20" s="1">
        <f>SUM(C12:C18)</f>
        <v>0</v>
      </c>
      <c r="D20" s="1">
        <f>SUM(D12:D18)</f>
        <v>0</v>
      </c>
      <c r="E20" s="1">
        <f>SUM(E12:E18)</f>
        <v>0</v>
      </c>
      <c r="G20" s="1"/>
      <c r="H20" s="1"/>
      <c r="I20" s="1"/>
      <c r="J20" s="1"/>
      <c r="K20" s="1">
        <f>SUM(K12:K18)</f>
        <v>0</v>
      </c>
      <c r="L20" s="1">
        <f>SUM(L12:L18)</f>
        <v>0</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0</v>
      </c>
    </row>
    <row r="26" spans="2:17" x14ac:dyDescent="0.25">
      <c r="C26" s="35" t="s">
        <v>38</v>
      </c>
      <c r="D26" s="42">
        <f>SUM(D24:D25)</f>
        <v>1931.52</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IF(K20&gt;N18,N18,K20)</f>
        <v>0</v>
      </c>
    </row>
    <row r="32" spans="2:17" x14ac:dyDescent="0.25">
      <c r="B32" s="33"/>
      <c r="C32" s="34" t="s">
        <v>43</v>
      </c>
      <c r="D32" s="46">
        <f>-N19</f>
        <v>-1250</v>
      </c>
    </row>
    <row r="33" spans="2:14" x14ac:dyDescent="0.25">
      <c r="C33" s="35" t="s">
        <v>51</v>
      </c>
      <c r="D33" s="42">
        <f>D30+D31+D32</f>
        <v>-1250</v>
      </c>
    </row>
    <row r="35" spans="2:14" ht="18.75" x14ac:dyDescent="0.3">
      <c r="E35" s="45"/>
      <c r="G35" s="70" t="s">
        <v>387</v>
      </c>
      <c r="H35" s="70"/>
      <c r="I35" s="70"/>
      <c r="J35" s="69"/>
      <c r="K35" s="68"/>
      <c r="L35" s="68"/>
      <c r="M35" s="68"/>
      <c r="N35" s="68"/>
    </row>
    <row r="36" spans="2:14" ht="15.75" x14ac:dyDescent="0.25">
      <c r="B36" s="55"/>
      <c r="C36" s="56" t="str">
        <f>IF(D33&lt;D26, "With the CDHP, you would have saved", "With the PPO, you saved")</f>
        <v>With the CDHP, you would have saved</v>
      </c>
      <c r="D36" s="57">
        <f>IF(D33&lt;D26, D26-D33,D33-D26)</f>
        <v>3181.52</v>
      </c>
    </row>
  </sheetData>
  <sheetProtection algorithmName="SHA-512" hashValue="dk37xU5EVrsBuYYpnaxOyeBOmdxT8DHnxtpzWxg3nw1hARbM/R3A/3hU1jbQHT7SaJVc2YY3RA1atv6ekXCBSA==" saltValue="Vhe/myHUtbLcZ94xWEbZcg==" spinCount="100000" sheet="1" selectLockedCells="1"/>
  <mergeCells count="1">
    <mergeCell ref="B2:M2"/>
  </mergeCells>
  <conditionalFormatting sqref="D33">
    <cfRule type="cellIs" dxfId="5" priority="1" operator="lessThan">
      <formula>0</formula>
    </cfRule>
  </conditionalFormatting>
  <printOptions horizontalCentered="1" gridLines="1"/>
  <pageMargins left="0.7" right="0.7" top="1" bottom="1"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B2:R36"/>
  <sheetViews>
    <sheetView showGridLines="0" zoomScale="90" zoomScaleNormal="90" workbookViewId="0">
      <selection activeCell="C12" sqref="C12"/>
    </sheetView>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98" t="s">
        <v>46</v>
      </c>
      <c r="C2" s="98"/>
      <c r="D2" s="98"/>
      <c r="E2" s="98"/>
      <c r="F2" s="98"/>
      <c r="G2" s="98"/>
      <c r="H2" s="98"/>
      <c r="I2" s="98"/>
      <c r="J2" s="98"/>
      <c r="K2" s="98"/>
      <c r="L2" s="98"/>
      <c r="M2" s="98"/>
    </row>
    <row r="4" spans="2:18" x14ac:dyDescent="0.25">
      <c r="B4" s="6" t="s">
        <v>4</v>
      </c>
    </row>
    <row r="5" spans="2:18" x14ac:dyDescent="0.25">
      <c r="B5">
        <v>1</v>
      </c>
      <c r="C5" s="51" t="s">
        <v>45</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0</v>
      </c>
      <c r="D12" s="14">
        <v>0</v>
      </c>
      <c r="E12" s="1">
        <f>C12+D12</f>
        <v>0</v>
      </c>
      <c r="G12" s="1">
        <f>IF(E12&gt;$N$17,$N$17,E12)</f>
        <v>0</v>
      </c>
      <c r="H12" s="1"/>
      <c r="I12" s="1">
        <f>(E12-G12)*$N$20</f>
        <v>0</v>
      </c>
      <c r="J12" s="1">
        <f>E12-I12</f>
        <v>0</v>
      </c>
      <c r="K12" s="62">
        <f>IF(J12&gt;$N$18,$N$18,J12)</f>
        <v>0</v>
      </c>
      <c r="L12" s="1">
        <f>E12-K12</f>
        <v>0</v>
      </c>
      <c r="M12" s="1"/>
      <c r="N12" s="39">
        <v>160.96</v>
      </c>
      <c r="O12" s="21" t="s">
        <v>30</v>
      </c>
    </row>
    <row r="13" spans="2:18" x14ac:dyDescent="0.25">
      <c r="B13" s="47" t="s">
        <v>2</v>
      </c>
      <c r="C13" s="15">
        <v>0</v>
      </c>
      <c r="D13" s="16">
        <v>0</v>
      </c>
      <c r="E13" s="1">
        <f t="shared" ref="E13:E18" si="0">C13+D13</f>
        <v>0</v>
      </c>
      <c r="G13" s="1">
        <f>IF(E13&gt;$N$17,$N$17,E13)</f>
        <v>0</v>
      </c>
      <c r="H13" s="1"/>
      <c r="I13" s="1">
        <f t="shared" ref="I13:I18" si="1">(E13-G13)*$N$20</f>
        <v>0</v>
      </c>
      <c r="J13" s="1">
        <f t="shared" ref="J13:J18" si="2">E13-I13</f>
        <v>0</v>
      </c>
      <c r="K13" s="62">
        <f t="shared" ref="K13:K18" si="3">IF(J13&gt;$N$18,$N$18,J13)</f>
        <v>0</v>
      </c>
      <c r="L13" s="1">
        <f t="shared" ref="L13:L18" si="4">E13-K13</f>
        <v>0</v>
      </c>
      <c r="M13" s="1"/>
      <c r="N13" s="19">
        <f>N12*12</f>
        <v>1931.52</v>
      </c>
      <c r="O13" s="21" t="s">
        <v>50</v>
      </c>
    </row>
    <row r="14" spans="2:18" x14ac:dyDescent="0.25">
      <c r="B14" s="47" t="s">
        <v>16</v>
      </c>
      <c r="C14" s="15">
        <v>0</v>
      </c>
      <c r="D14" s="16">
        <v>0</v>
      </c>
      <c r="E14" s="1">
        <f t="shared" si="0"/>
        <v>0</v>
      </c>
      <c r="G14" s="1">
        <f>IF(SUM(G$12:G13)&lt;$N$17,IF(E14&gt;$N$17,$N$17,E14),IF(SUM(G$12:G13)&lt;2*$N$17,IF(E14&gt;(2*$N$17-SUM(G$12:G13)),(2*$N$17-SUM(G$12:G13)),E14),0))</f>
        <v>0</v>
      </c>
      <c r="H14" s="1"/>
      <c r="I14" s="1">
        <f t="shared" si="1"/>
        <v>0</v>
      </c>
      <c r="J14" s="1">
        <f t="shared" si="2"/>
        <v>0</v>
      </c>
      <c r="K14" s="62">
        <f t="shared" si="3"/>
        <v>0</v>
      </c>
      <c r="L14" s="1">
        <f t="shared" si="4"/>
        <v>0</v>
      </c>
      <c r="M14" s="1"/>
      <c r="N14" s="19">
        <v>300</v>
      </c>
      <c r="O14" s="21" t="s">
        <v>33</v>
      </c>
    </row>
    <row r="15" spans="2:18" x14ac:dyDescent="0.25">
      <c r="B15" s="47" t="s">
        <v>17</v>
      </c>
      <c r="C15" s="15">
        <v>0</v>
      </c>
      <c r="D15" s="16">
        <v>0</v>
      </c>
      <c r="E15" s="1">
        <f t="shared" si="0"/>
        <v>0</v>
      </c>
      <c r="G15" s="1">
        <f>IF(SUM(G$12:G14)&lt;$N$17,IF(E15&gt;$N$17,$N$17,E15),IF(SUM(G$12:G14)&lt;2*$N$17,IF(E15&gt;(2*$N$17-SUM(G$12:G14)),(2*$N$17-SUM(G$12:G14)),E15),0))</f>
        <v>0</v>
      </c>
      <c r="H15" s="1"/>
      <c r="I15" s="1">
        <f t="shared" si="1"/>
        <v>0</v>
      </c>
      <c r="J15" s="1">
        <f t="shared" si="2"/>
        <v>0</v>
      </c>
      <c r="K15" s="62">
        <f t="shared" si="3"/>
        <v>0</v>
      </c>
      <c r="L15" s="1">
        <f t="shared" si="4"/>
        <v>0</v>
      </c>
      <c r="M15" s="1"/>
      <c r="N15" s="19">
        <v>1300</v>
      </c>
      <c r="O15" s="21" t="s">
        <v>34</v>
      </c>
    </row>
    <row r="16" spans="2:18" x14ac:dyDescent="0.25">
      <c r="B16" s="47" t="s">
        <v>18</v>
      </c>
      <c r="C16" s="15">
        <v>0</v>
      </c>
      <c r="D16" s="16">
        <v>0</v>
      </c>
      <c r="E16" s="1">
        <f t="shared" si="0"/>
        <v>0</v>
      </c>
      <c r="G16" s="1">
        <f>IF(SUM(G$12:G15)&lt;$N$17,IF(E16&gt;$N$17,$N$17,E16),IF(SUM(G$12:G15)&lt;2*$N$17,IF(E16&gt;(2*$N$17-SUM(G$12:G15)),(2*$N$17-SUM(G$12:G15)),E16),0))</f>
        <v>0</v>
      </c>
      <c r="H16" s="1"/>
      <c r="I16" s="1">
        <f t="shared" si="1"/>
        <v>0</v>
      </c>
      <c r="J16" s="1">
        <f t="shared" si="2"/>
        <v>0</v>
      </c>
      <c r="K16" s="62">
        <f t="shared" si="3"/>
        <v>0</v>
      </c>
      <c r="L16" s="1">
        <f t="shared" si="4"/>
        <v>0</v>
      </c>
      <c r="M16" s="1"/>
      <c r="N16" s="37">
        <v>0</v>
      </c>
      <c r="O16" s="38" t="s">
        <v>35</v>
      </c>
    </row>
    <row r="17" spans="2:17" x14ac:dyDescent="0.25">
      <c r="B17" s="47" t="s">
        <v>19</v>
      </c>
      <c r="C17" s="15">
        <v>0</v>
      </c>
      <c r="D17" s="16">
        <v>0</v>
      </c>
      <c r="E17" s="1">
        <f t="shared" si="0"/>
        <v>0</v>
      </c>
      <c r="G17" s="1">
        <f>IF(SUM(G$12:G16)&lt;$N$17,IF(E17&gt;$N$17,$N$17,E17),IF(SUM(G$12:G16)&lt;2*$N$17,IF(E17&gt;(2*$N$17-SUM(G$12:G16)),(2*$N$17-SUM(G$12:G16)),E17),0))</f>
        <v>0</v>
      </c>
      <c r="H17" s="1"/>
      <c r="I17" s="1">
        <f t="shared" si="1"/>
        <v>0</v>
      </c>
      <c r="J17" s="1">
        <f t="shared" si="2"/>
        <v>0</v>
      </c>
      <c r="K17" s="62">
        <f t="shared" si="3"/>
        <v>0</v>
      </c>
      <c r="L17" s="1">
        <f t="shared" si="4"/>
        <v>0</v>
      </c>
      <c r="M17" s="1"/>
      <c r="N17" s="19">
        <v>1250</v>
      </c>
      <c r="O17" s="21" t="s">
        <v>13</v>
      </c>
    </row>
    <row r="18" spans="2:17" ht="15.75" thickBot="1" x14ac:dyDescent="0.3">
      <c r="B18" s="48" t="s">
        <v>20</v>
      </c>
      <c r="C18" s="17">
        <v>0</v>
      </c>
      <c r="D18" s="18">
        <v>0</v>
      </c>
      <c r="E18" s="1">
        <f t="shared" si="0"/>
        <v>0</v>
      </c>
      <c r="G18" s="1">
        <f>IF(SUM(G$12:G17)&lt;$N$17,IF(E18&gt;$N$17,$N$17,E18),IF(SUM(G$12:G17)&lt;2*$N$17,IF(E18&gt;(2*$N$17-SUM(G$12:G17)),(2*$N$17-SUM(G$12:G17)),E18),0))</f>
        <v>0</v>
      </c>
      <c r="H18" s="1"/>
      <c r="I18" s="1">
        <f t="shared" si="1"/>
        <v>0</v>
      </c>
      <c r="J18" s="1">
        <f t="shared" si="2"/>
        <v>0</v>
      </c>
      <c r="K18" s="62">
        <f t="shared" si="3"/>
        <v>0</v>
      </c>
      <c r="L18" s="1">
        <f t="shared" si="4"/>
        <v>0</v>
      </c>
      <c r="M18" s="1"/>
      <c r="N18" s="19">
        <v>3300</v>
      </c>
      <c r="O18" s="21" t="s">
        <v>14</v>
      </c>
    </row>
    <row r="19" spans="2:17" x14ac:dyDescent="0.25">
      <c r="C19" s="3"/>
      <c r="D19" s="4"/>
      <c r="N19" s="20">
        <v>1250</v>
      </c>
      <c r="O19" s="22" t="s">
        <v>12</v>
      </c>
    </row>
    <row r="20" spans="2:17" x14ac:dyDescent="0.25">
      <c r="B20" s="12" t="s">
        <v>0</v>
      </c>
      <c r="C20" s="1">
        <f>SUM(C12:C18)</f>
        <v>0</v>
      </c>
      <c r="D20" s="1">
        <f>SUM(D12:D18)</f>
        <v>0</v>
      </c>
      <c r="E20" s="1">
        <f>SUM(E12:E18)</f>
        <v>0</v>
      </c>
      <c r="G20" s="1"/>
      <c r="H20" s="1"/>
      <c r="I20" s="1"/>
      <c r="J20" s="1"/>
      <c r="K20" s="1">
        <f>SUM(K12:K18)</f>
        <v>0</v>
      </c>
      <c r="L20" s="1">
        <f>SUM(L12:L18)</f>
        <v>0</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0</v>
      </c>
    </row>
    <row r="26" spans="2:17" x14ac:dyDescent="0.25">
      <c r="C26" s="35" t="s">
        <v>38</v>
      </c>
      <c r="D26" s="42">
        <f>SUM(D24:D25)</f>
        <v>1931.52</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IF(K20&gt;2*N18,2*N18,K20)</f>
        <v>0</v>
      </c>
    </row>
    <row r="32" spans="2:17" x14ac:dyDescent="0.25">
      <c r="B32" s="33"/>
      <c r="C32" s="34" t="s">
        <v>43</v>
      </c>
      <c r="D32" s="46">
        <f>-N19</f>
        <v>-1250</v>
      </c>
    </row>
    <row r="33" spans="2:14" x14ac:dyDescent="0.25">
      <c r="C33" s="35" t="s">
        <v>51</v>
      </c>
      <c r="D33" s="42">
        <f>D30+D31+D32</f>
        <v>-1250</v>
      </c>
    </row>
    <row r="35" spans="2:14" ht="18.75" x14ac:dyDescent="0.3">
      <c r="E35" s="45"/>
      <c r="G35" s="70" t="s">
        <v>388</v>
      </c>
      <c r="H35" s="71"/>
      <c r="I35" s="71"/>
      <c r="J35" s="71"/>
      <c r="K35" s="71"/>
      <c r="L35" s="71"/>
      <c r="M35" s="71"/>
      <c r="N35" s="64"/>
    </row>
    <row r="36" spans="2:14" ht="18.75" x14ac:dyDescent="0.3">
      <c r="B36" s="55"/>
      <c r="C36" s="56" t="str">
        <f>IF(D33&lt;D26, "With the CDHP, you would have saved", "With the PPO, you saved")</f>
        <v>With the CDHP, you would have saved</v>
      </c>
      <c r="D36" s="57">
        <f>IF(D33&lt;D26, D26-D33,D33-D26)</f>
        <v>3181.52</v>
      </c>
      <c r="G36" s="70" t="s">
        <v>389</v>
      </c>
      <c r="H36" s="71"/>
      <c r="I36" s="71"/>
      <c r="J36" s="71"/>
      <c r="K36" s="71"/>
      <c r="L36" s="71"/>
      <c r="M36" s="71"/>
      <c r="N36" s="64"/>
    </row>
  </sheetData>
  <sheetProtection algorithmName="SHA-512" hashValue="5LRCSbvKbTk3XETfOrOym29uZWusYKWXVRcKZcibaJ9mq26WNBv1YtNRDeJOFBy5abhr1C1eLmDxT9rP64ETvg==" saltValue="MJHFrdOIaMDAQp/TLal0ww==" spinCount="100000" sheet="1" selectLockedCells="1"/>
  <mergeCells count="1">
    <mergeCell ref="B2:M2"/>
  </mergeCells>
  <conditionalFormatting sqref="D33">
    <cfRule type="cellIs" dxfId="4" priority="1" operator="lessThan">
      <formula>0</formula>
    </cfRule>
  </conditionalFormatting>
  <printOptions horizontalCentered="1" gridLines="1"/>
  <pageMargins left="0.7" right="0.7" top="1" bottom="1"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B2:R36"/>
  <sheetViews>
    <sheetView showGridLines="0" zoomScale="90" zoomScaleNormal="90" workbookViewId="0"/>
  </sheetViews>
  <sheetFormatPr defaultRowHeight="15" x14ac:dyDescent="0.25"/>
  <cols>
    <col min="1" max="1" width="11.7109375" customWidth="1"/>
    <col min="2" max="2" width="22.85546875" customWidth="1"/>
    <col min="3" max="5" width="15.7109375" customWidth="1"/>
    <col min="6" max="6" width="5.7109375" customWidth="1"/>
    <col min="7" max="7" width="16" customWidth="1"/>
    <col min="8" max="8" width="5.7109375" customWidth="1"/>
    <col min="9" max="12" width="16" customWidth="1"/>
    <col min="13" max="13" width="21.42578125" customWidth="1"/>
    <col min="14" max="14" width="10.7109375" bestFit="1" customWidth="1"/>
    <col min="15" max="15" width="74.7109375" bestFit="1" customWidth="1"/>
    <col min="16" max="17" width="10.28515625" bestFit="1" customWidth="1"/>
    <col min="18" max="18" width="10.140625" bestFit="1" customWidth="1"/>
    <col min="21" max="21" width="12.42578125" customWidth="1"/>
    <col min="22" max="22" width="74.7109375" bestFit="1" customWidth="1"/>
  </cols>
  <sheetData>
    <row r="2" spans="2:18" ht="21" x14ac:dyDescent="0.35">
      <c r="B2" s="99" t="s">
        <v>61</v>
      </c>
      <c r="C2" s="99"/>
      <c r="D2" s="99"/>
      <c r="E2" s="99"/>
      <c r="F2" s="99"/>
      <c r="G2" s="99"/>
      <c r="H2" s="99"/>
      <c r="I2" s="99"/>
      <c r="J2" s="99"/>
      <c r="K2" s="99"/>
      <c r="L2" s="99"/>
      <c r="M2" s="99"/>
    </row>
    <row r="4" spans="2:18" x14ac:dyDescent="0.25">
      <c r="B4" s="6" t="s">
        <v>4</v>
      </c>
    </row>
    <row r="5" spans="2:18" x14ac:dyDescent="0.25">
      <c r="B5">
        <v>1</v>
      </c>
      <c r="C5" s="51" t="s">
        <v>60</v>
      </c>
      <c r="D5" s="52"/>
      <c r="E5" s="52"/>
    </row>
    <row r="6" spans="2:18" x14ac:dyDescent="0.25">
      <c r="B6">
        <v>2</v>
      </c>
      <c r="C6" s="52" t="s">
        <v>10</v>
      </c>
      <c r="D6" s="52"/>
      <c r="E6" s="52"/>
    </row>
    <row r="7" spans="2:18" x14ac:dyDescent="0.25">
      <c r="C7" s="53" t="s">
        <v>47</v>
      </c>
      <c r="D7" s="52"/>
      <c r="E7" s="52"/>
    </row>
    <row r="8" spans="2:18" x14ac:dyDescent="0.25">
      <c r="B8" s="3" t="s">
        <v>8</v>
      </c>
      <c r="C8" t="s">
        <v>9</v>
      </c>
    </row>
    <row r="11" spans="2:18" s="2" customFormat="1" ht="45.75" thickBot="1" x14ac:dyDescent="0.3">
      <c r="C11" s="9" t="s">
        <v>5</v>
      </c>
      <c r="D11" s="10" t="s">
        <v>6</v>
      </c>
      <c r="E11" s="7" t="s">
        <v>7</v>
      </c>
      <c r="G11" s="7" t="s">
        <v>58</v>
      </c>
      <c r="H11" s="7"/>
      <c r="I11" s="7" t="s">
        <v>55</v>
      </c>
      <c r="J11" s="7" t="s">
        <v>59</v>
      </c>
      <c r="K11" s="7" t="s">
        <v>56</v>
      </c>
      <c r="L11" s="7" t="s">
        <v>57</v>
      </c>
      <c r="M11" s="7"/>
      <c r="N11" s="24" t="s">
        <v>11</v>
      </c>
      <c r="O11" s="25"/>
      <c r="P11"/>
      <c r="Q11"/>
      <c r="R11"/>
    </row>
    <row r="12" spans="2:18" x14ac:dyDescent="0.25">
      <c r="B12" s="8" t="s">
        <v>1</v>
      </c>
      <c r="C12" s="13">
        <v>38.299999999999997</v>
      </c>
      <c r="D12" s="14">
        <v>0</v>
      </c>
      <c r="E12" s="1">
        <f>C12+D12</f>
        <v>38.299999999999997</v>
      </c>
      <c r="G12" s="1">
        <f>IF(E12&gt;$N$17,$N$17,E12)</f>
        <v>38.299999999999997</v>
      </c>
      <c r="I12" s="1">
        <f>(E12-G12)*$N$20</f>
        <v>0</v>
      </c>
      <c r="J12" s="1">
        <f>E12-I12</f>
        <v>38.299999999999997</v>
      </c>
      <c r="K12" s="62">
        <f>IF(J12&gt;$N$18,$N$18,J12)</f>
        <v>38.299999999999997</v>
      </c>
      <c r="L12" s="1">
        <f>E12-K12</f>
        <v>0</v>
      </c>
      <c r="M12" s="1"/>
      <c r="N12" s="39">
        <v>160.96</v>
      </c>
      <c r="O12" s="21" t="s">
        <v>30</v>
      </c>
    </row>
    <row r="13" spans="2:18" x14ac:dyDescent="0.25">
      <c r="B13" s="26" t="s">
        <v>2</v>
      </c>
      <c r="C13" s="27"/>
      <c r="D13" s="28"/>
      <c r="E13" s="29"/>
      <c r="G13" s="29"/>
      <c r="I13" s="29"/>
      <c r="J13" s="29"/>
      <c r="K13" s="63"/>
      <c r="L13" s="29"/>
      <c r="M13" s="1"/>
      <c r="N13" s="19">
        <f>N12*12</f>
        <v>1931.52</v>
      </c>
      <c r="O13" s="21" t="s">
        <v>50</v>
      </c>
    </row>
    <row r="14" spans="2:18" x14ac:dyDescent="0.25">
      <c r="B14" s="26" t="s">
        <v>16</v>
      </c>
      <c r="C14" s="27"/>
      <c r="D14" s="28"/>
      <c r="E14" s="29"/>
      <c r="G14" s="29"/>
      <c r="I14" s="29"/>
      <c r="J14" s="29"/>
      <c r="K14" s="63"/>
      <c r="L14" s="29"/>
      <c r="M14" s="1"/>
      <c r="N14" s="19">
        <v>300</v>
      </c>
      <c r="O14" s="21" t="s">
        <v>33</v>
      </c>
    </row>
    <row r="15" spans="2:18" x14ac:dyDescent="0.25">
      <c r="B15" s="26" t="s">
        <v>17</v>
      </c>
      <c r="C15" s="27"/>
      <c r="D15" s="28"/>
      <c r="E15" s="29"/>
      <c r="G15" s="29"/>
      <c r="I15" s="29"/>
      <c r="J15" s="29"/>
      <c r="K15" s="63"/>
      <c r="L15" s="29"/>
      <c r="M15" s="1"/>
      <c r="N15" s="19">
        <v>1300</v>
      </c>
      <c r="O15" s="21" t="s">
        <v>34</v>
      </c>
    </row>
    <row r="16" spans="2:18" x14ac:dyDescent="0.25">
      <c r="B16" s="26" t="s">
        <v>18</v>
      </c>
      <c r="C16" s="27"/>
      <c r="D16" s="28"/>
      <c r="E16" s="29"/>
      <c r="G16" s="29"/>
      <c r="I16" s="29"/>
      <c r="J16" s="29"/>
      <c r="K16" s="63"/>
      <c r="L16" s="29"/>
      <c r="M16" s="1"/>
      <c r="N16" s="37">
        <v>0</v>
      </c>
      <c r="O16" s="38" t="s">
        <v>35</v>
      </c>
    </row>
    <row r="17" spans="2:17" x14ac:dyDescent="0.25">
      <c r="B17" s="26" t="s">
        <v>19</v>
      </c>
      <c r="C17" s="27"/>
      <c r="D17" s="28"/>
      <c r="E17" s="29"/>
      <c r="G17" s="29"/>
      <c r="I17" s="29"/>
      <c r="J17" s="29"/>
      <c r="K17" s="63"/>
      <c r="L17" s="29"/>
      <c r="M17" s="1"/>
      <c r="N17" s="19">
        <v>1250</v>
      </c>
      <c r="O17" s="21" t="s">
        <v>13</v>
      </c>
    </row>
    <row r="18" spans="2:17" ht="15.75" thickBot="1" x14ac:dyDescent="0.3">
      <c r="B18" s="30" t="s">
        <v>20</v>
      </c>
      <c r="C18" s="31"/>
      <c r="D18" s="32"/>
      <c r="E18" s="29"/>
      <c r="G18" s="29"/>
      <c r="I18" s="29"/>
      <c r="J18" s="29"/>
      <c r="K18" s="63"/>
      <c r="L18" s="29"/>
      <c r="M18" s="1"/>
      <c r="N18" s="19">
        <v>3300</v>
      </c>
      <c r="O18" s="21" t="s">
        <v>14</v>
      </c>
    </row>
    <row r="19" spans="2:17" x14ac:dyDescent="0.25">
      <c r="C19" s="3"/>
      <c r="D19" s="4"/>
      <c r="N19" s="20">
        <v>1250</v>
      </c>
      <c r="O19" s="22" t="s">
        <v>12</v>
      </c>
    </row>
    <row r="20" spans="2:17" x14ac:dyDescent="0.25">
      <c r="B20" s="12" t="s">
        <v>0</v>
      </c>
      <c r="C20" s="1">
        <f>SUM(C12:C18)</f>
        <v>38.299999999999997</v>
      </c>
      <c r="D20" s="1">
        <f>SUM(D12:D18)</f>
        <v>0</v>
      </c>
      <c r="E20" s="1">
        <f>SUM(E12:E18)</f>
        <v>38.299999999999997</v>
      </c>
      <c r="G20" s="1"/>
      <c r="H20" s="1"/>
      <c r="I20" s="1"/>
      <c r="J20" s="1"/>
      <c r="K20" s="1">
        <f>SUM(K12:K18)</f>
        <v>38.299999999999997</v>
      </c>
      <c r="L20" s="1">
        <f>SUM(L12:L18)</f>
        <v>0</v>
      </c>
      <c r="M20" s="11"/>
      <c r="N20" s="23">
        <v>0.8</v>
      </c>
      <c r="O20" s="22" t="s">
        <v>15</v>
      </c>
    </row>
    <row r="21" spans="2:17" x14ac:dyDescent="0.25">
      <c r="C21" s="3"/>
      <c r="M21" s="11"/>
    </row>
    <row r="22" spans="2:17" x14ac:dyDescent="0.25">
      <c r="M22" s="50"/>
    </row>
    <row r="23" spans="2:17" x14ac:dyDescent="0.25">
      <c r="B23" s="2" t="s">
        <v>39</v>
      </c>
    </row>
    <row r="24" spans="2:17" x14ac:dyDescent="0.25">
      <c r="B24" s="40"/>
      <c r="C24" s="41" t="s">
        <v>36</v>
      </c>
      <c r="D24" s="44">
        <f>$N$13</f>
        <v>1931.52</v>
      </c>
    </row>
    <row r="25" spans="2:17" x14ac:dyDescent="0.25">
      <c r="B25" s="33"/>
      <c r="C25" s="34" t="s">
        <v>37</v>
      </c>
      <c r="D25" s="49">
        <f>D20</f>
        <v>0</v>
      </c>
    </row>
    <row r="26" spans="2:17" x14ac:dyDescent="0.25">
      <c r="C26" s="35" t="s">
        <v>38</v>
      </c>
      <c r="D26" s="42">
        <f>SUM(D24:D25)</f>
        <v>1931.52</v>
      </c>
    </row>
    <row r="27" spans="2:17" x14ac:dyDescent="0.25">
      <c r="D27" s="43"/>
    </row>
    <row r="28" spans="2:17" x14ac:dyDescent="0.25">
      <c r="D28" s="43"/>
      <c r="Q28" s="1"/>
    </row>
    <row r="29" spans="2:17" x14ac:dyDescent="0.25">
      <c r="B29" s="2" t="s">
        <v>40</v>
      </c>
      <c r="D29" s="43"/>
      <c r="Q29" s="1"/>
    </row>
    <row r="30" spans="2:17" x14ac:dyDescent="0.25">
      <c r="B30" s="40"/>
      <c r="C30" s="41" t="s">
        <v>41</v>
      </c>
      <c r="D30" s="44">
        <f>N16</f>
        <v>0</v>
      </c>
    </row>
    <row r="31" spans="2:17" x14ac:dyDescent="0.25">
      <c r="C31" s="3" t="s">
        <v>42</v>
      </c>
      <c r="D31" s="61">
        <f>IF(K20&gt;N18,N18,K20)</f>
        <v>38.299999999999997</v>
      </c>
    </row>
    <row r="32" spans="2:17" x14ac:dyDescent="0.25">
      <c r="B32" s="33"/>
      <c r="C32" s="34" t="s">
        <v>43</v>
      </c>
      <c r="D32" s="46">
        <f>-N19</f>
        <v>-1250</v>
      </c>
    </row>
    <row r="33" spans="2:5" x14ac:dyDescent="0.25">
      <c r="C33" s="35" t="s">
        <v>51</v>
      </c>
      <c r="D33" s="42">
        <f>D30+D31+D32</f>
        <v>-1211.7</v>
      </c>
    </row>
    <row r="35" spans="2:5" x14ac:dyDescent="0.25">
      <c r="E35" s="45"/>
    </row>
    <row r="36" spans="2:5" ht="15.75" x14ac:dyDescent="0.25">
      <c r="B36" s="55"/>
      <c r="C36" s="56" t="str">
        <f>IF(D33&lt;D26, "With the CDHP, you would have saved", "With the PPO, you saved")</f>
        <v>With the CDHP, you would have saved</v>
      </c>
      <c r="D36" s="57">
        <f>IF(D33&lt;D26, D26-D33,D33-D26)</f>
        <v>3143.2200000000003</v>
      </c>
    </row>
  </sheetData>
  <sheetProtection algorithmName="SHA-512" hashValue="7PN/mmHtRxctvHOs+1IEPKwMmW1CAAfRP8pWT3k2senjTMgSCATazOezJV8ax9xayUWpbTI/29BoAmC2QR3A/g==" saltValue="UAVwlHtjZ7ssi8YxsXk8kw==" spinCount="100000" sheet="1" objects="1" scenarios="1" selectLockedCells="1" selectUnlockedCells="1"/>
  <mergeCells count="1">
    <mergeCell ref="B2:M2"/>
  </mergeCells>
  <conditionalFormatting sqref="D33">
    <cfRule type="cellIs" dxfId="3" priority="1" operator="lessThan">
      <formula>0</formula>
    </cfRule>
  </conditionalFormatting>
  <printOptions horizontalCentered="1" gridLines="1"/>
  <pageMargins left="0.7" right="0.7" top="1" bottom="1"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464187e-1407-4233-a0f8-c00dc2faba2b">R34FU7KYSSSN-462-293</_dlc_DocId>
    <_dlc_DocIdUrl xmlns="a464187e-1407-4233-a0f8-c00dc2faba2b">
      <Url>http://pudtoday/org/hr/_layouts/15/DocIdRedir.aspx?ID=R34FU7KYSSSN-462-293</Url>
      <Description>R34FU7KYSSSN-462-293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BD146B798849A4D97D071F9528C23A4" ma:contentTypeVersion="5" ma:contentTypeDescription="Create a new document." ma:contentTypeScope="" ma:versionID="eb44f8cb59dc8d7fd8ee24e0b49e9936">
  <xsd:schema xmlns:xsd="http://www.w3.org/2001/XMLSchema" xmlns:xs="http://www.w3.org/2001/XMLSchema" xmlns:p="http://schemas.microsoft.com/office/2006/metadata/properties" xmlns:ns3="a464187e-1407-4233-a0f8-c00dc2faba2b" targetNamespace="http://schemas.microsoft.com/office/2006/metadata/properties" ma:root="true" ma:fieldsID="06f333a901a12abb92cca2a48262d0e2" ns3:_="">
    <xsd:import namespace="a464187e-1407-4233-a0f8-c00dc2faba2b"/>
    <xsd:element name="properties">
      <xsd:complexType>
        <xsd:sequence>
          <xsd:element name="documentManagement">
            <xsd:complexType>
              <xsd:all>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4187e-1407-4233-a0f8-c00dc2faba2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5A68B-A62B-4011-94C2-EAEFFD76A13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64187e-1407-4233-a0f8-c00dc2faba2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532179F-C540-4B55-A48B-E375D4A5FF06}">
  <ds:schemaRefs>
    <ds:schemaRef ds:uri="http://schemas.microsoft.com/sharepoint/v3/contenttype/forms"/>
  </ds:schemaRefs>
</ds:datastoreItem>
</file>

<file path=customXml/itemProps3.xml><?xml version="1.0" encoding="utf-8"?>
<ds:datastoreItem xmlns:ds="http://schemas.openxmlformats.org/officeDocument/2006/customXml" ds:itemID="{20A8BF6C-234E-4823-B741-F3760382127E}">
  <ds:schemaRefs>
    <ds:schemaRef ds:uri="http://schemas.microsoft.com/sharepoint/events"/>
  </ds:schemaRefs>
</ds:datastoreItem>
</file>

<file path=customXml/itemProps4.xml><?xml version="1.0" encoding="utf-8"?>
<ds:datastoreItem xmlns:ds="http://schemas.openxmlformats.org/officeDocument/2006/customXml" ds:itemID="{9059C5D0-76F0-4353-833E-6DF022A77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4187e-1407-4233-a0f8-c00dc2fab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Introduction</vt:lpstr>
      <vt:lpstr>Instructions_Step_1</vt:lpstr>
      <vt:lpstr>Instructions_Step_2</vt:lpstr>
      <vt:lpstr>Instructions_Step_3</vt:lpstr>
      <vt:lpstr>Instructions_Step_4_Example</vt:lpstr>
      <vt:lpstr>Instructions_Step_5_Your_EOBs</vt:lpstr>
      <vt:lpstr>CalculatorEmployeeOnly</vt:lpstr>
      <vt:lpstr>CalculatorEmployee+Others</vt:lpstr>
      <vt:lpstr>Example_CalculatorEmployeeOnly</vt:lpstr>
      <vt:lpstr>Example_CalcEmplyee+Spouse</vt:lpstr>
      <vt:lpstr>Example_CalcEmplyee+Family</vt:lpstr>
      <vt:lpstr>Example_CalcEmplyee+Child</vt:lpstr>
      <vt:lpstr>'CalculatorEmployee+Others'!Print_Area</vt:lpstr>
      <vt:lpstr>CalculatorEmployeeOnly!Print_Area</vt:lpstr>
      <vt:lpstr>'Example_CalcEmplyee+Child'!Print_Area</vt:lpstr>
      <vt:lpstr>'Example_CalcEmplyee+Family'!Print_Area</vt:lpstr>
      <vt:lpstr>'Example_CalcEmplyee+Spouse'!Print_Area</vt:lpstr>
      <vt:lpstr>Example_CalculatorEmployeeOnly!Print_Area</vt:lpstr>
      <vt:lpstr>'CalculatorEmployee+Others'!Print_Titles</vt:lpstr>
      <vt:lpstr>CalculatorEmployeeOnly!Print_Titles</vt:lpstr>
      <vt:lpstr>'Example_CalcEmplyee+Child'!Print_Titles</vt:lpstr>
      <vt:lpstr>'Example_CalcEmplyee+Family'!Print_Titles</vt:lpstr>
      <vt:lpstr>'Example_CalcEmplyee+Spouse'!Print_Titles</vt:lpstr>
      <vt:lpstr>Example_CalculatorEmployeeOnly!Print_Titles</vt:lpstr>
    </vt:vector>
  </TitlesOfParts>
  <Company>CCPUD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Compare PPO vs CDHP Tool</dc:title>
  <dc:creator>Boersma, Mark</dc:creator>
  <cp:lastModifiedBy>Micah Lenderman</cp:lastModifiedBy>
  <cp:lastPrinted>2018-04-04T23:26:44Z</cp:lastPrinted>
  <dcterms:created xsi:type="dcterms:W3CDTF">2018-04-04T19:52:37Z</dcterms:created>
  <dcterms:modified xsi:type="dcterms:W3CDTF">2022-11-13T18:57:20Z</dcterms:modified>
  <cp:category>Benefits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0x0101008BD146B798849A4D97D071F9528C23A4</vt:lpwstr>
  </property>
  <property fmtid="{D5CDD505-2E9C-101B-9397-08002B2CF9AE}" pid="3" name="_dlc_DocIdItemGuid">
    <vt:lpwstr>a22ea492-9b38-4c87-884b-97adb45ed485</vt:lpwstr>
  </property>
  <property fmtid="{D5CDD505-2E9C-101B-9397-08002B2CF9AE}" pid="4" name="MSIP_Label_34193148-6930-4f89-8cd5-2521ed9151d1_Enabled">
    <vt:lpwstr>True</vt:lpwstr>
  </property>
  <property fmtid="{D5CDD505-2E9C-101B-9397-08002B2CF9AE}" pid="5" name="MSIP_Label_34193148-6930-4f89-8cd5-2521ed9151d1_SiteId">
    <vt:lpwstr>be002879-154d-4d36-b10b-5b72a0c59bd0</vt:lpwstr>
  </property>
  <property fmtid="{D5CDD505-2E9C-101B-9397-08002B2CF9AE}" pid="6" name="MSIP_Label_34193148-6930-4f89-8cd5-2521ed9151d1_Owner">
    <vt:lpwstr>Micah.Lenderman@chelanpud.org</vt:lpwstr>
  </property>
  <property fmtid="{D5CDD505-2E9C-101B-9397-08002B2CF9AE}" pid="7" name="MSIP_Label_34193148-6930-4f89-8cd5-2521ed9151d1_SetDate">
    <vt:lpwstr>2020-11-20T00:03:07.3634987Z</vt:lpwstr>
  </property>
  <property fmtid="{D5CDD505-2E9C-101B-9397-08002B2CF9AE}" pid="8" name="MSIP_Label_34193148-6930-4f89-8cd5-2521ed9151d1_Name">
    <vt:lpwstr>General</vt:lpwstr>
  </property>
  <property fmtid="{D5CDD505-2E9C-101B-9397-08002B2CF9AE}" pid="9" name="MSIP_Label_34193148-6930-4f89-8cd5-2521ed9151d1_Application">
    <vt:lpwstr>Microsoft Azure Information Protection</vt:lpwstr>
  </property>
  <property fmtid="{D5CDD505-2E9C-101B-9397-08002B2CF9AE}" pid="10" name="MSIP_Label_34193148-6930-4f89-8cd5-2521ed9151d1_ActionId">
    <vt:lpwstr>15ae8efb-b1d1-4001-9ca0-cf29e4d92094</vt:lpwstr>
  </property>
  <property fmtid="{D5CDD505-2E9C-101B-9397-08002B2CF9AE}" pid="11" name="MSIP_Label_34193148-6930-4f89-8cd5-2521ed9151d1_Extended_MSFT_Method">
    <vt:lpwstr>Automatic</vt:lpwstr>
  </property>
  <property fmtid="{D5CDD505-2E9C-101B-9397-08002B2CF9AE}" pid="12" name="Sensitivity">
    <vt:lpwstr>General</vt:lpwstr>
  </property>
</Properties>
</file>